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водная ведомость" sheetId="1" r:id="rId1"/>
    <sheet name="1-й этап" sheetId="2" r:id="rId2"/>
    <sheet name="2-й этап" sheetId="3" r:id="rId3"/>
    <sheet name="3-й этап" sheetId="4" r:id="rId4"/>
    <sheet name="Протокол" sheetId="5" r:id="rId5"/>
    <sheet name="Судьи" sheetId="6" r:id="rId6"/>
  </sheets>
  <calcPr calcId="125725"/>
</workbook>
</file>

<file path=xl/calcChain.xml><?xml version="1.0" encoding="utf-8"?>
<calcChain xmlns="http://schemas.openxmlformats.org/spreadsheetml/2006/main">
  <c r="H32" i="1"/>
  <c r="H13"/>
  <c r="G27"/>
  <c r="G26"/>
  <c r="T21" i="3"/>
  <c r="C18" i="2"/>
  <c r="D27" i="1"/>
  <c r="T25" i="2"/>
  <c r="D26" i="1" s="1"/>
  <c r="T26" i="2"/>
  <c r="C26"/>
  <c r="C25"/>
  <c r="A25"/>
  <c r="T8" i="4"/>
  <c r="T13"/>
  <c r="T14"/>
  <c r="T15"/>
  <c r="T16"/>
  <c r="T17"/>
  <c r="T18"/>
  <c r="T19"/>
  <c r="T20"/>
  <c r="T25"/>
  <c r="T26"/>
  <c r="T27"/>
  <c r="T28"/>
  <c r="T29"/>
  <c r="T7"/>
  <c r="T8" i="3"/>
  <c r="T13"/>
  <c r="T14"/>
  <c r="T15"/>
  <c r="T16"/>
  <c r="T17"/>
  <c r="T18"/>
  <c r="T19"/>
  <c r="T20"/>
  <c r="T25"/>
  <c r="T26"/>
  <c r="T27"/>
  <c r="T28"/>
  <c r="T29"/>
  <c r="T7"/>
  <c r="T13" i="2"/>
  <c r="T14"/>
  <c r="T15"/>
  <c r="T16"/>
  <c r="T17"/>
  <c r="T18"/>
  <c r="T19"/>
  <c r="T20"/>
  <c r="T31"/>
  <c r="T32"/>
  <c r="T33"/>
  <c r="T34"/>
  <c r="T35"/>
  <c r="T8"/>
  <c r="T7"/>
  <c r="E26" i="1" l="1"/>
  <c r="J36"/>
  <c r="C29" i="4"/>
  <c r="C29" i="3"/>
  <c r="G36" i="1"/>
  <c r="D36"/>
  <c r="G35" l="1"/>
  <c r="G21"/>
  <c r="J19"/>
  <c r="J18"/>
  <c r="G19"/>
  <c r="G18"/>
  <c r="D35"/>
  <c r="C28" i="4"/>
  <c r="C27"/>
  <c r="C26"/>
  <c r="C25"/>
  <c r="C20"/>
  <c r="C19"/>
  <c r="C34" i="2"/>
  <c r="C18" i="4"/>
  <c r="C17"/>
  <c r="C16"/>
  <c r="C15"/>
  <c r="C14"/>
  <c r="C13"/>
  <c r="C8"/>
  <c r="C7"/>
  <c r="A25"/>
  <c r="A19"/>
  <c r="A13"/>
  <c r="A7"/>
  <c r="C27" i="3"/>
  <c r="C25"/>
  <c r="C20"/>
  <c r="A13"/>
  <c r="A7"/>
  <c r="D19" i="1"/>
  <c r="D18"/>
  <c r="C17" i="2"/>
  <c r="C33"/>
  <c r="C32"/>
  <c r="C31"/>
  <c r="C20"/>
  <c r="C19"/>
  <c r="C16"/>
  <c r="C15"/>
  <c r="C14"/>
  <c r="C13"/>
  <c r="C8"/>
  <c r="C7"/>
  <c r="A31"/>
  <c r="A19"/>
  <c r="A13"/>
  <c r="A7"/>
  <c r="J35" i="1"/>
  <c r="J34"/>
  <c r="J33"/>
  <c r="J32"/>
  <c r="J21"/>
  <c r="J20"/>
  <c r="J16"/>
  <c r="J15"/>
  <c r="J14"/>
  <c r="J13"/>
  <c r="J8"/>
  <c r="J7"/>
  <c r="G34"/>
  <c r="G33"/>
  <c r="G32"/>
  <c r="G16"/>
  <c r="G15"/>
  <c r="G14"/>
  <c r="G13"/>
  <c r="G8"/>
  <c r="G7"/>
  <c r="D34"/>
  <c r="D33"/>
  <c r="D21"/>
  <c r="D20"/>
  <c r="D16"/>
  <c r="D15"/>
  <c r="D14"/>
  <c r="D13"/>
  <c r="D8"/>
  <c r="I38"/>
  <c r="F38"/>
  <c r="C38"/>
  <c r="E13" l="1"/>
  <c r="E20"/>
  <c r="D32"/>
  <c r="E32" s="1"/>
  <c r="K20"/>
  <c r="L20" s="1"/>
  <c r="K13"/>
  <c r="K7"/>
  <c r="H7"/>
  <c r="L13"/>
  <c r="K32"/>
  <c r="L38"/>
  <c r="D7"/>
  <c r="E7" s="1"/>
  <c r="L7" l="1"/>
  <c r="L32"/>
</calcChain>
</file>

<file path=xl/sharedStrings.xml><?xml version="1.0" encoding="utf-8"?>
<sst xmlns="http://schemas.openxmlformats.org/spreadsheetml/2006/main" count="179" uniqueCount="102">
  <si>
    <t>Ставрополь</t>
  </si>
  <si>
    <t>Черкесск</t>
  </si>
  <si>
    <t>Состав команды</t>
  </si>
  <si>
    <t>Город</t>
  </si>
  <si>
    <t>ст.Отрадная</t>
  </si>
  <si>
    <t>Тимофеев Руслан Александрович</t>
  </si>
  <si>
    <t>Сводная ведомость результатов соревнований</t>
  </si>
  <si>
    <t xml:space="preserve">открытого лично-командного первенства </t>
  </si>
  <si>
    <t>Южного федерального округа  в классе моделей воздушного боя</t>
  </si>
  <si>
    <t>RC RUS Combat OPEN</t>
  </si>
  <si>
    <t>Количество очков в командном зачете 1-го этапа</t>
  </si>
  <si>
    <t>Количество очков в командном зачете 2-го этапа</t>
  </si>
  <si>
    <t>Количество очков в командном зачете 3-го этапа</t>
  </si>
  <si>
    <t>Маринко Захар</t>
  </si>
  <si>
    <t>Ляшенко Степан</t>
  </si>
  <si>
    <t>Стартовый взнос</t>
  </si>
  <si>
    <t>Коваленко Сергей</t>
  </si>
  <si>
    <t>Общий призовой фонд</t>
  </si>
  <si>
    <t>Призовой фонд 3-го этапа</t>
  </si>
  <si>
    <t>Призовой фонд 2-го этапа</t>
  </si>
  <si>
    <t>1-й бой</t>
  </si>
  <si>
    <t>2-й бой</t>
  </si>
  <si>
    <t>3-й бой</t>
  </si>
  <si>
    <t>Ф.И.О. пилота</t>
  </si>
  <si>
    <t>4-й бой</t>
  </si>
  <si>
    <t>5-й бой</t>
  </si>
  <si>
    <t>6-й бой</t>
  </si>
  <si>
    <t>7-й бой</t>
  </si>
  <si>
    <t>8-й бой</t>
  </si>
  <si>
    <t>9-й бой</t>
  </si>
  <si>
    <t>10-й бой</t>
  </si>
  <si>
    <t>11-й бой</t>
  </si>
  <si>
    <t>12-й бой</t>
  </si>
  <si>
    <t>1-й тур</t>
  </si>
  <si>
    <t>2-й тур</t>
  </si>
  <si>
    <t>3-й тур</t>
  </si>
  <si>
    <t>Общий счет за 3 тура</t>
  </si>
  <si>
    <t>Количество очков в командном зачете за все 3 этапа</t>
  </si>
  <si>
    <t xml:space="preserve">№ </t>
  </si>
  <si>
    <t>Краснодар</t>
  </si>
  <si>
    <t>Призовой фонд                                     1-го этапа</t>
  </si>
  <si>
    <r>
      <t xml:space="preserve">Ведомость результатов соревнований </t>
    </r>
    <r>
      <rPr>
        <b/>
        <sz val="12"/>
        <color rgb="FFFF0000"/>
        <rFont val="Times New Roman"/>
        <family val="1"/>
        <charset val="204"/>
      </rPr>
      <t>1-го</t>
    </r>
    <r>
      <rPr>
        <b/>
        <sz val="12"/>
        <color theme="1"/>
        <rFont val="Times New Roman"/>
        <family val="1"/>
        <charset val="204"/>
      </rPr>
      <t xml:space="preserve"> этапа</t>
    </r>
  </si>
  <si>
    <r>
      <t xml:space="preserve">Ведомость результатов соревнований </t>
    </r>
    <r>
      <rPr>
        <b/>
        <sz val="12"/>
        <color rgb="FFFF0000"/>
        <rFont val="Times New Roman"/>
        <family val="1"/>
        <charset val="204"/>
      </rPr>
      <t>2-го</t>
    </r>
    <r>
      <rPr>
        <b/>
        <sz val="12"/>
        <color theme="1"/>
        <rFont val="Times New Roman"/>
        <family val="1"/>
        <charset val="204"/>
      </rPr>
      <t xml:space="preserve"> этапа</t>
    </r>
  </si>
  <si>
    <r>
      <t xml:space="preserve">Ведомость результатов соревнований </t>
    </r>
    <r>
      <rPr>
        <b/>
        <sz val="12"/>
        <color rgb="FFFF0000"/>
        <rFont val="Times New Roman"/>
        <family val="1"/>
        <charset val="204"/>
      </rPr>
      <t>3-го</t>
    </r>
    <r>
      <rPr>
        <b/>
        <sz val="12"/>
        <color theme="1"/>
        <rFont val="Times New Roman"/>
        <family val="1"/>
        <charset val="204"/>
      </rPr>
      <t xml:space="preserve"> этапа</t>
    </r>
  </si>
  <si>
    <t>13-й бой</t>
  </si>
  <si>
    <t>14-й бой</t>
  </si>
  <si>
    <t>15-й бой</t>
  </si>
  <si>
    <t>Протокол учета результатов соревнований</t>
  </si>
  <si>
    <t>Ф.И.О. участника</t>
  </si>
  <si>
    <t>Личный номер</t>
  </si>
  <si>
    <t>Финал</t>
  </si>
  <si>
    <t xml:space="preserve"> </t>
  </si>
  <si>
    <t>№ боя</t>
  </si>
  <si>
    <t>ИТОГО очков</t>
  </si>
  <si>
    <t>Главный судья</t>
  </si>
  <si>
    <t>подпись</t>
  </si>
  <si>
    <t>Судейская коллегия открытого первенства</t>
  </si>
  <si>
    <t xml:space="preserve">Южного федерального округа в классе </t>
  </si>
  <si>
    <t>радиоуправляемых авиамоделей воздушного боя "RC ruc Combat"</t>
  </si>
  <si>
    <t>№ п/п</t>
  </si>
  <si>
    <t>Должность</t>
  </si>
  <si>
    <t xml:space="preserve">Ф.И.О. </t>
  </si>
  <si>
    <t>Титулы</t>
  </si>
  <si>
    <t>Судья</t>
  </si>
  <si>
    <t>Мережко Алексей Григорьевич</t>
  </si>
  <si>
    <t>Кондидат в мастера спорта</t>
  </si>
  <si>
    <t>Кондидат в мастера спота</t>
  </si>
  <si>
    <t>г.Черкесск</t>
  </si>
  <si>
    <t>Минаков Николай Андрианович</t>
  </si>
  <si>
    <t>Мастер спорта</t>
  </si>
  <si>
    <t>открытого лично-командного первенства Южного федерального округа</t>
  </si>
  <si>
    <t xml:space="preserve">в классе моделей воздушного боя RC ruc COMBAT </t>
  </si>
  <si>
    <t>ст.Отрадная 23 апреля 2016 года</t>
  </si>
  <si>
    <t xml:space="preserve">  Количество очков по времени</t>
  </si>
  <si>
    <t xml:space="preserve">  Количество отрубов ленты</t>
  </si>
  <si>
    <t xml:space="preserve">  Прим. 1 отруб - 100 очков</t>
  </si>
  <si>
    <t>16-й бой</t>
  </si>
  <si>
    <r>
      <t xml:space="preserve">Количество очков в личном зачете за     3 боя </t>
    </r>
    <r>
      <rPr>
        <sz val="12"/>
        <color rgb="FFFF0000"/>
        <rFont val="Times New Roman"/>
        <family val="1"/>
        <charset val="204"/>
      </rPr>
      <t>1-го</t>
    </r>
    <r>
      <rPr>
        <sz val="12"/>
        <color theme="1"/>
        <rFont val="Times New Roman"/>
        <family val="1"/>
        <charset val="204"/>
      </rPr>
      <t xml:space="preserve"> этапа</t>
    </r>
  </si>
  <si>
    <r>
      <t xml:space="preserve">Количество очков в личном зачете за    3 боя </t>
    </r>
    <r>
      <rPr>
        <sz val="12"/>
        <color rgb="FFFF0000"/>
        <rFont val="Times New Roman"/>
        <family val="1"/>
        <charset val="204"/>
      </rPr>
      <t>2-го</t>
    </r>
    <r>
      <rPr>
        <sz val="12"/>
        <color theme="1"/>
        <rFont val="Times New Roman"/>
        <family val="1"/>
        <charset val="204"/>
      </rPr>
      <t xml:space="preserve"> этапа</t>
    </r>
  </si>
  <si>
    <r>
      <t xml:space="preserve">Количество очков в личном зачете за 3 боя </t>
    </r>
    <r>
      <rPr>
        <sz val="12"/>
        <color rgb="FFFF0000"/>
        <rFont val="Times New Roman"/>
        <family val="1"/>
        <charset val="204"/>
      </rPr>
      <t>3-го</t>
    </r>
    <r>
      <rPr>
        <sz val="12"/>
        <color theme="1"/>
        <rFont val="Times New Roman"/>
        <family val="1"/>
        <charset val="204"/>
      </rPr>
      <t xml:space="preserve"> этапа</t>
    </r>
  </si>
  <si>
    <t xml:space="preserve">  Количество очков по отрубам  ленты</t>
  </si>
  <si>
    <t>Пятигорск</t>
  </si>
  <si>
    <t>Иванчев  Никита Юрьевич</t>
  </si>
  <si>
    <t>Майоров Юрий Викторович</t>
  </si>
  <si>
    <t>Гудзь Вадим Иванович</t>
  </si>
  <si>
    <t>Четвертнов Егор Андреевич</t>
  </si>
  <si>
    <t>Евдокимов Максим Сергеевич</t>
  </si>
  <si>
    <t>Евдокимов Данил Сергеевич</t>
  </si>
  <si>
    <t>Зинченко Сергей Иванович</t>
  </si>
  <si>
    <t>Лещенко Николай Михайлович</t>
  </si>
  <si>
    <t>Иванчев  Юрий Михайлович</t>
  </si>
  <si>
    <t>ст.Отрадная 25 июня 2016г</t>
  </si>
  <si>
    <t>ф.и.о.</t>
  </si>
  <si>
    <r>
      <t xml:space="preserve">  </t>
    </r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 xml:space="preserve">  </t>
    </r>
  </si>
  <si>
    <t>Отрадная</t>
  </si>
  <si>
    <t>Евдакимов Данил Сергеевич</t>
  </si>
  <si>
    <t>?</t>
  </si>
  <si>
    <t>Майоров Дмитрий Юрьевич</t>
  </si>
  <si>
    <t>Коваленко Сергей Алексеевич</t>
  </si>
  <si>
    <t>снялся</t>
  </si>
  <si>
    <t>снался</t>
  </si>
  <si>
    <t>Майоров Дмитрий юрьевич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</si>
</sst>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12" xfId="0" applyFont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1" fillId="0" borderId="1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opLeftCell="A7" zoomScale="70" zoomScaleNormal="70" workbookViewId="0">
      <selection activeCell="E32" sqref="E32:E37"/>
    </sheetView>
  </sheetViews>
  <sheetFormatPr defaultRowHeight="15.75"/>
  <cols>
    <col min="1" max="1" width="9.140625" style="1"/>
    <col min="2" max="2" width="35.7109375" style="1" customWidth="1"/>
    <col min="3" max="3" width="12" style="1" bestFit="1" customWidth="1"/>
    <col min="4" max="4" width="12.85546875" style="43" customWidth="1"/>
    <col min="5" max="5" width="12.85546875" style="1" customWidth="1"/>
    <col min="6" max="6" width="12" style="20" bestFit="1" customWidth="1"/>
    <col min="7" max="8" width="12.85546875" style="1" customWidth="1"/>
    <col min="9" max="9" width="12" style="1" bestFit="1" customWidth="1"/>
    <col min="10" max="11" width="12.85546875" style="1" customWidth="1"/>
    <col min="12" max="12" width="12.85546875" style="1" bestFit="1" customWidth="1"/>
    <col min="13" max="16384" width="9.140625" style="1"/>
  </cols>
  <sheetData>
    <row r="1" spans="1:12">
      <c r="A1" s="127" t="s">
        <v>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2">
      <c r="A2" s="127" t="s">
        <v>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>
      <c r="A3" s="127" t="s">
        <v>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2">
      <c r="A4" s="127" t="s">
        <v>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6" spans="1:12" ht="94.5">
      <c r="A6" s="7" t="s">
        <v>3</v>
      </c>
      <c r="B6" s="7" t="s">
        <v>2</v>
      </c>
      <c r="C6" s="11" t="s">
        <v>15</v>
      </c>
      <c r="D6" s="6" t="s">
        <v>77</v>
      </c>
      <c r="E6" s="5" t="s">
        <v>10</v>
      </c>
      <c r="F6" s="11" t="s">
        <v>15</v>
      </c>
      <c r="G6" s="6" t="s">
        <v>78</v>
      </c>
      <c r="H6" s="5" t="s">
        <v>11</v>
      </c>
      <c r="I6" s="11" t="s">
        <v>15</v>
      </c>
      <c r="J6" s="6" t="s">
        <v>79</v>
      </c>
      <c r="K6" s="6" t="s">
        <v>12</v>
      </c>
      <c r="L6" s="6" t="s">
        <v>37</v>
      </c>
    </row>
    <row r="7" spans="1:12">
      <c r="A7" s="121" t="s">
        <v>0</v>
      </c>
      <c r="B7" s="2" t="s">
        <v>82</v>
      </c>
      <c r="C7" s="8">
        <v>500</v>
      </c>
      <c r="D7" s="40">
        <f>'1-й этап'!T7</f>
        <v>1280</v>
      </c>
      <c r="E7" s="124">
        <f>D7+D8+D9+D10+D11+D12</f>
        <v>1760</v>
      </c>
      <c r="F7" s="13">
        <v>0</v>
      </c>
      <c r="G7" s="34">
        <f>'2-й этап'!T7</f>
        <v>0</v>
      </c>
      <c r="H7" s="124">
        <f>G12+G11+G10+G9+G8+G7</f>
        <v>0</v>
      </c>
      <c r="I7" s="8">
        <v>0</v>
      </c>
      <c r="J7" s="34">
        <f>'3-й этап'!T7</f>
        <v>3</v>
      </c>
      <c r="K7" s="124">
        <f>J12+J11+J10+J9+J8+J7</f>
        <v>6</v>
      </c>
      <c r="L7" s="124">
        <f>K7+H7+E7</f>
        <v>1766</v>
      </c>
    </row>
    <row r="8" spans="1:12">
      <c r="A8" s="122"/>
      <c r="B8" s="3" t="s">
        <v>90</v>
      </c>
      <c r="C8" s="9">
        <v>500</v>
      </c>
      <c r="D8" s="41">
        <f>'1-й этап'!T8</f>
        <v>480</v>
      </c>
      <c r="E8" s="125"/>
      <c r="F8" s="14">
        <v>0</v>
      </c>
      <c r="G8" s="35">
        <f>'2-й этап'!T8</f>
        <v>0</v>
      </c>
      <c r="H8" s="125"/>
      <c r="I8" s="9">
        <v>0</v>
      </c>
      <c r="J8" s="35">
        <f>'3-й этап'!T8</f>
        <v>3</v>
      </c>
      <c r="K8" s="125"/>
      <c r="L8" s="125"/>
    </row>
    <row r="9" spans="1:12">
      <c r="A9" s="122"/>
      <c r="B9" s="3"/>
      <c r="C9" s="9"/>
      <c r="D9" s="41"/>
      <c r="E9" s="125"/>
      <c r="F9" s="14"/>
      <c r="G9" s="35"/>
      <c r="H9" s="125"/>
      <c r="I9" s="9"/>
      <c r="J9" s="35"/>
      <c r="K9" s="125"/>
      <c r="L9" s="125"/>
    </row>
    <row r="10" spans="1:12">
      <c r="A10" s="122"/>
      <c r="B10" s="3"/>
      <c r="C10" s="9"/>
      <c r="D10" s="41"/>
      <c r="E10" s="125"/>
      <c r="F10" s="14"/>
      <c r="G10" s="35"/>
      <c r="H10" s="125"/>
      <c r="I10" s="9"/>
      <c r="J10" s="35"/>
      <c r="K10" s="125"/>
      <c r="L10" s="125"/>
    </row>
    <row r="11" spans="1:12">
      <c r="A11" s="122"/>
      <c r="B11" s="3"/>
      <c r="C11" s="9"/>
      <c r="D11" s="41"/>
      <c r="E11" s="125"/>
      <c r="F11" s="14"/>
      <c r="G11" s="35"/>
      <c r="H11" s="125"/>
      <c r="I11" s="9"/>
      <c r="J11" s="35"/>
      <c r="K11" s="125"/>
      <c r="L11" s="125"/>
    </row>
    <row r="12" spans="1:12">
      <c r="A12" s="123"/>
      <c r="B12" s="4"/>
      <c r="C12" s="10"/>
      <c r="D12" s="42"/>
      <c r="E12" s="126"/>
      <c r="F12" s="15"/>
      <c r="G12" s="36"/>
      <c r="H12" s="126"/>
      <c r="I12" s="10"/>
      <c r="J12" s="36"/>
      <c r="K12" s="126"/>
      <c r="L12" s="126"/>
    </row>
    <row r="13" spans="1:12">
      <c r="A13" s="121" t="s">
        <v>1</v>
      </c>
      <c r="B13" s="2" t="s">
        <v>84</v>
      </c>
      <c r="C13" s="8">
        <v>500</v>
      </c>
      <c r="D13" s="40">
        <f>'1-й этап'!T13</f>
        <v>418</v>
      </c>
      <c r="E13" s="124">
        <f>D15+D16</f>
        <v>1750</v>
      </c>
      <c r="F13" s="16">
        <v>500</v>
      </c>
      <c r="G13" s="54">
        <f>'2-й этап'!T13</f>
        <v>784</v>
      </c>
      <c r="H13" s="124">
        <f>G15+G14</f>
        <v>2600</v>
      </c>
      <c r="I13" s="8">
        <v>0</v>
      </c>
      <c r="J13" s="58">
        <f>'3-й этап'!T13</f>
        <v>3</v>
      </c>
      <c r="K13" s="124">
        <f>J19+J18+J16+J15+J14+J13</f>
        <v>18</v>
      </c>
      <c r="L13" s="124">
        <f>K13+H13+E13</f>
        <v>4368</v>
      </c>
    </row>
    <row r="14" spans="1:12">
      <c r="A14" s="122"/>
      <c r="B14" s="3" t="s">
        <v>85</v>
      </c>
      <c r="C14" s="9">
        <v>500</v>
      </c>
      <c r="D14" s="41">
        <f>'1-й этап'!T14</f>
        <v>220</v>
      </c>
      <c r="E14" s="125"/>
      <c r="F14" s="17">
        <v>500</v>
      </c>
      <c r="G14" s="55">
        <f>'2-й этап'!T14</f>
        <v>1200</v>
      </c>
      <c r="H14" s="125"/>
      <c r="I14" s="9">
        <v>0</v>
      </c>
      <c r="J14" s="59">
        <f>'3-й этап'!T14</f>
        <v>3</v>
      </c>
      <c r="K14" s="125"/>
      <c r="L14" s="125"/>
    </row>
    <row r="15" spans="1:12">
      <c r="A15" s="122"/>
      <c r="B15" s="3" t="s">
        <v>86</v>
      </c>
      <c r="C15" s="9">
        <v>500</v>
      </c>
      <c r="D15" s="41">
        <f>'1-й этап'!T15</f>
        <v>820</v>
      </c>
      <c r="E15" s="125"/>
      <c r="F15" s="17">
        <v>500</v>
      </c>
      <c r="G15" s="55">
        <f>'2-й этап'!T15</f>
        <v>1400</v>
      </c>
      <c r="H15" s="125"/>
      <c r="I15" s="9">
        <v>0</v>
      </c>
      <c r="J15" s="59">
        <f>'3-й этап'!T15</f>
        <v>3</v>
      </c>
      <c r="K15" s="125"/>
      <c r="L15" s="125"/>
    </row>
    <row r="16" spans="1:12">
      <c r="A16" s="122"/>
      <c r="B16" s="3" t="s">
        <v>87</v>
      </c>
      <c r="C16" s="9">
        <v>500</v>
      </c>
      <c r="D16" s="41">
        <f>'1-й этап'!T16</f>
        <v>930</v>
      </c>
      <c r="E16" s="125"/>
      <c r="F16" s="17">
        <v>500</v>
      </c>
      <c r="G16" s="55">
        <f>'2-й этап'!T16</f>
        <v>0</v>
      </c>
      <c r="H16" s="125"/>
      <c r="I16" s="9">
        <v>0</v>
      </c>
      <c r="J16" s="59">
        <f>'3-й этап'!T16</f>
        <v>3</v>
      </c>
      <c r="K16" s="125"/>
      <c r="L16" s="125"/>
    </row>
    <row r="17" spans="1:12">
      <c r="A17" s="122"/>
      <c r="B17" s="3"/>
      <c r="C17" s="59"/>
      <c r="D17" s="41"/>
      <c r="E17" s="125"/>
      <c r="F17" s="17">
        <v>500</v>
      </c>
      <c r="G17" s="59"/>
      <c r="H17" s="125"/>
      <c r="I17" s="59"/>
      <c r="J17" s="59"/>
      <c r="K17" s="125"/>
      <c r="L17" s="125"/>
    </row>
    <row r="18" spans="1:12">
      <c r="A18" s="122"/>
      <c r="B18" s="3" t="s">
        <v>88</v>
      </c>
      <c r="C18" s="9">
        <v>500</v>
      </c>
      <c r="D18" s="41">
        <f>'1-й этап'!T17</f>
        <v>686</v>
      </c>
      <c r="E18" s="125"/>
      <c r="F18" s="17">
        <v>0</v>
      </c>
      <c r="G18" s="55">
        <f>'2-й этап'!T17</f>
        <v>0</v>
      </c>
      <c r="H18" s="125"/>
      <c r="I18" s="9">
        <v>0</v>
      </c>
      <c r="J18" s="59">
        <f>'3-й этап'!T17</f>
        <v>3</v>
      </c>
      <c r="K18" s="125"/>
      <c r="L18" s="125"/>
    </row>
    <row r="19" spans="1:12">
      <c r="A19" s="123"/>
      <c r="B19" s="4" t="s">
        <v>89</v>
      </c>
      <c r="C19" s="10">
        <v>0</v>
      </c>
      <c r="D19" s="42">
        <f>'1-й этап'!T18</f>
        <v>436</v>
      </c>
      <c r="E19" s="126"/>
      <c r="F19" s="18">
        <v>0</v>
      </c>
      <c r="G19" s="56">
        <f>'2-й этап'!T18</f>
        <v>0</v>
      </c>
      <c r="H19" s="126"/>
      <c r="I19" s="10">
        <v>0</v>
      </c>
      <c r="J19" s="60">
        <f>'3-й этап'!T18</f>
        <v>3</v>
      </c>
      <c r="K19" s="126"/>
      <c r="L19" s="126"/>
    </row>
    <row r="20" spans="1:12">
      <c r="A20" s="121" t="s">
        <v>39</v>
      </c>
      <c r="B20" s="2"/>
      <c r="C20" s="8">
        <v>0</v>
      </c>
      <c r="D20" s="40">
        <f>'1-й этап'!T19</f>
        <v>0</v>
      </c>
      <c r="E20" s="124">
        <f>D20+D21+D22+D23+D24+D25</f>
        <v>0</v>
      </c>
      <c r="F20" s="16">
        <v>0</v>
      </c>
      <c r="G20" s="54">
        <v>0</v>
      </c>
      <c r="H20" s="124"/>
      <c r="I20" s="8">
        <v>0</v>
      </c>
      <c r="J20" s="58">
        <f>'3-й этап'!T19</f>
        <v>3</v>
      </c>
      <c r="K20" s="124">
        <f>J25+J24+J23+J22+J21+J20</f>
        <v>6</v>
      </c>
      <c r="L20" s="124">
        <f>K20+H20+E20</f>
        <v>6</v>
      </c>
    </row>
    <row r="21" spans="1:12">
      <c r="A21" s="122"/>
      <c r="B21" s="3"/>
      <c r="C21" s="9">
        <v>0</v>
      </c>
      <c r="D21" s="41">
        <f>'1-й этап'!T20</f>
        <v>0</v>
      </c>
      <c r="E21" s="125"/>
      <c r="F21" s="17">
        <v>0</v>
      </c>
      <c r="G21" s="55">
        <f>'2-й этап'!T20</f>
        <v>0</v>
      </c>
      <c r="H21" s="125"/>
      <c r="I21" s="9">
        <v>0</v>
      </c>
      <c r="J21" s="59">
        <f>'3-й этап'!T20</f>
        <v>3</v>
      </c>
      <c r="K21" s="125"/>
      <c r="L21" s="125"/>
    </row>
    <row r="22" spans="1:12">
      <c r="A22" s="122"/>
      <c r="B22" s="3"/>
      <c r="C22" s="9"/>
      <c r="D22" s="41"/>
      <c r="E22" s="125"/>
      <c r="F22" s="17"/>
      <c r="G22" s="55"/>
      <c r="H22" s="125"/>
      <c r="I22" s="9"/>
      <c r="J22" s="3"/>
      <c r="K22" s="125"/>
      <c r="L22" s="125"/>
    </row>
    <row r="23" spans="1:12">
      <c r="A23" s="122"/>
      <c r="B23" s="3"/>
      <c r="C23" s="9"/>
      <c r="D23" s="41"/>
      <c r="E23" s="125"/>
      <c r="F23" s="17"/>
      <c r="G23" s="55"/>
      <c r="H23" s="125"/>
      <c r="I23" s="9"/>
      <c r="J23" s="3"/>
      <c r="K23" s="125"/>
      <c r="L23" s="125"/>
    </row>
    <row r="24" spans="1:12">
      <c r="A24" s="122"/>
      <c r="B24" s="3"/>
      <c r="C24" s="9"/>
      <c r="D24" s="41"/>
      <c r="E24" s="125"/>
      <c r="F24" s="17"/>
      <c r="G24" s="55"/>
      <c r="H24" s="125"/>
      <c r="I24" s="9"/>
      <c r="J24" s="3"/>
      <c r="K24" s="125"/>
      <c r="L24" s="125"/>
    </row>
    <row r="25" spans="1:12">
      <c r="A25" s="123"/>
      <c r="B25" s="4"/>
      <c r="C25" s="10"/>
      <c r="D25" s="42"/>
      <c r="E25" s="126"/>
      <c r="F25" s="18"/>
      <c r="G25" s="56"/>
      <c r="H25" s="126"/>
      <c r="I25" s="10"/>
      <c r="J25" s="4"/>
      <c r="K25" s="126"/>
      <c r="L25" s="126"/>
    </row>
    <row r="26" spans="1:12" ht="16.5" customHeight="1">
      <c r="A26" s="121" t="s">
        <v>81</v>
      </c>
      <c r="B26" s="3" t="s">
        <v>83</v>
      </c>
      <c r="C26" s="59">
        <v>500</v>
      </c>
      <c r="D26" s="41">
        <f>'1-й этап'!T25</f>
        <v>1121</v>
      </c>
      <c r="E26" s="124">
        <f>D26+D27</f>
        <v>1121</v>
      </c>
      <c r="F26" s="17">
        <v>500</v>
      </c>
      <c r="G26" s="59">
        <f>'2-й этап'!T19</f>
        <v>539</v>
      </c>
      <c r="H26" s="97"/>
      <c r="I26" s="59"/>
      <c r="J26" s="3"/>
      <c r="K26" s="97"/>
      <c r="L26" s="97"/>
    </row>
    <row r="27" spans="1:12" ht="15.75" customHeight="1">
      <c r="A27" s="122"/>
      <c r="B27" s="3" t="s">
        <v>101</v>
      </c>
      <c r="C27" s="59">
        <v>0</v>
      </c>
      <c r="D27" s="41">
        <f>'1-й этап'!T26</f>
        <v>0</v>
      </c>
      <c r="E27" s="125"/>
      <c r="F27" s="17">
        <v>500</v>
      </c>
      <c r="G27" s="59">
        <f>'2-й этап'!T21</f>
        <v>1085</v>
      </c>
      <c r="H27" s="97"/>
      <c r="I27" s="59"/>
      <c r="J27" s="3"/>
      <c r="K27" s="97"/>
      <c r="L27" s="97"/>
    </row>
    <row r="28" spans="1:12" ht="16.5" customHeight="1">
      <c r="A28" s="122"/>
      <c r="B28" s="3"/>
      <c r="C28" s="59"/>
      <c r="D28" s="41"/>
      <c r="E28" s="125"/>
      <c r="F28" s="17"/>
      <c r="G28" s="59"/>
      <c r="H28" s="97"/>
      <c r="I28" s="59"/>
      <c r="J28" s="3"/>
      <c r="K28" s="97"/>
      <c r="L28" s="97"/>
    </row>
    <row r="29" spans="1:12" ht="15.75" customHeight="1">
      <c r="A29" s="122"/>
      <c r="B29" s="3"/>
      <c r="C29" s="59"/>
      <c r="D29" s="41"/>
      <c r="E29" s="125"/>
      <c r="F29" s="17"/>
      <c r="G29" s="59"/>
      <c r="H29" s="97"/>
      <c r="I29" s="59"/>
      <c r="J29" s="3"/>
      <c r="K29" s="97"/>
      <c r="L29" s="97"/>
    </row>
    <row r="30" spans="1:12" ht="16.5" customHeight="1">
      <c r="A30" s="122"/>
      <c r="B30" s="3"/>
      <c r="C30" s="59"/>
      <c r="D30" s="41"/>
      <c r="E30" s="125"/>
      <c r="F30" s="17"/>
      <c r="G30" s="59"/>
      <c r="H30" s="97"/>
      <c r="I30" s="59"/>
      <c r="J30" s="3"/>
      <c r="K30" s="97"/>
      <c r="L30" s="97"/>
    </row>
    <row r="31" spans="1:12" ht="18" customHeight="1">
      <c r="A31" s="123"/>
      <c r="B31" s="3"/>
      <c r="C31" s="59"/>
      <c r="D31" s="41"/>
      <c r="E31" s="126"/>
      <c r="F31" s="17"/>
      <c r="G31" s="59"/>
      <c r="H31" s="97"/>
      <c r="I31" s="59"/>
      <c r="J31" s="3"/>
      <c r="K31" s="97"/>
      <c r="L31" s="97"/>
    </row>
    <row r="32" spans="1:12">
      <c r="A32" s="121" t="s">
        <v>4</v>
      </c>
      <c r="B32" s="2" t="s">
        <v>5</v>
      </c>
      <c r="C32" s="8">
        <v>0</v>
      </c>
      <c r="D32" s="40">
        <f>'1-й этап'!T31</f>
        <v>680</v>
      </c>
      <c r="E32" s="124">
        <f>D32+D33</f>
        <v>1181</v>
      </c>
      <c r="F32" s="16" t="s">
        <v>96</v>
      </c>
      <c r="G32" s="40">
        <f>'2-й этап'!T25</f>
        <v>1500</v>
      </c>
      <c r="H32" s="124">
        <f>G33+G32</f>
        <v>2132</v>
      </c>
      <c r="I32" s="8">
        <v>0</v>
      </c>
      <c r="J32" s="40">
        <f>'3-й этап'!T25</f>
        <v>3</v>
      </c>
      <c r="K32" s="124">
        <f>J35+J34+J33+J32</f>
        <v>12</v>
      </c>
      <c r="L32" s="124">
        <f>E32+H32+K32</f>
        <v>3325</v>
      </c>
    </row>
    <row r="33" spans="1:12">
      <c r="A33" s="122"/>
      <c r="B33" s="3" t="s">
        <v>16</v>
      </c>
      <c r="C33" s="9">
        <v>500</v>
      </c>
      <c r="D33" s="41">
        <f>'1-й этап'!T32</f>
        <v>501</v>
      </c>
      <c r="E33" s="125"/>
      <c r="F33" s="17">
        <v>500</v>
      </c>
      <c r="G33" s="41">
        <f>'2-й этап'!T26</f>
        <v>632</v>
      </c>
      <c r="H33" s="125"/>
      <c r="I33" s="9">
        <v>0</v>
      </c>
      <c r="J33" s="41">
        <f>'3-й этап'!T26</f>
        <v>3</v>
      </c>
      <c r="K33" s="125"/>
      <c r="L33" s="125"/>
    </row>
    <row r="34" spans="1:12">
      <c r="A34" s="122"/>
      <c r="B34" s="3" t="s">
        <v>14</v>
      </c>
      <c r="C34" s="9">
        <v>500</v>
      </c>
      <c r="D34" s="41">
        <f>'1-й этап'!T33</f>
        <v>371</v>
      </c>
      <c r="E34" s="125"/>
      <c r="F34" s="17">
        <v>500</v>
      </c>
      <c r="G34" s="41">
        <f>'2-й этап'!T27</f>
        <v>433</v>
      </c>
      <c r="H34" s="125"/>
      <c r="I34" s="9">
        <v>0</v>
      </c>
      <c r="J34" s="41">
        <f>'3-й этап'!T27</f>
        <v>3</v>
      </c>
      <c r="K34" s="125"/>
      <c r="L34" s="125"/>
    </row>
    <row r="35" spans="1:12">
      <c r="A35" s="122"/>
      <c r="B35" s="3" t="s">
        <v>13</v>
      </c>
      <c r="C35" s="9">
        <v>500</v>
      </c>
      <c r="D35" s="41">
        <f>'1-й этап'!T34</f>
        <v>357</v>
      </c>
      <c r="E35" s="125"/>
      <c r="F35" s="17">
        <v>0</v>
      </c>
      <c r="G35" s="41">
        <f>'2-й этап'!T28</f>
        <v>0</v>
      </c>
      <c r="H35" s="125"/>
      <c r="I35" s="9">
        <v>0</v>
      </c>
      <c r="J35" s="41">
        <f>'3-й этап'!T28</f>
        <v>3</v>
      </c>
      <c r="K35" s="125"/>
      <c r="L35" s="125"/>
    </row>
    <row r="36" spans="1:12">
      <c r="A36" s="122"/>
      <c r="B36" s="3"/>
      <c r="C36" s="9">
        <v>0</v>
      </c>
      <c r="D36" s="41">
        <f>'1-й этап'!T35</f>
        <v>0</v>
      </c>
      <c r="E36" s="125"/>
      <c r="F36" s="17">
        <v>0</v>
      </c>
      <c r="G36" s="59">
        <f>'2-й этап'!T29</f>
        <v>0</v>
      </c>
      <c r="H36" s="125"/>
      <c r="I36" s="9">
        <v>0</v>
      </c>
      <c r="J36" s="41">
        <f>'3-й этап'!T29</f>
        <v>3</v>
      </c>
      <c r="K36" s="125"/>
      <c r="L36" s="125"/>
    </row>
    <row r="37" spans="1:12">
      <c r="A37" s="123"/>
      <c r="B37" s="4"/>
      <c r="C37" s="10"/>
      <c r="D37" s="42"/>
      <c r="E37" s="126"/>
      <c r="F37" s="18"/>
      <c r="G37" s="4"/>
      <c r="H37" s="126"/>
      <c r="I37" s="10"/>
      <c r="J37" s="42"/>
      <c r="K37" s="126"/>
      <c r="L37" s="126"/>
    </row>
    <row r="38" spans="1:12" ht="49.5" customHeight="1">
      <c r="B38" s="21" t="s">
        <v>40</v>
      </c>
      <c r="C38" s="7">
        <f>SUM(C7:C37)</f>
        <v>5500</v>
      </c>
      <c r="E38" s="12" t="s">
        <v>19</v>
      </c>
      <c r="F38" s="19">
        <f>SUM(F7:F37)</f>
        <v>4500</v>
      </c>
      <c r="H38" s="12" t="s">
        <v>18</v>
      </c>
      <c r="I38" s="7">
        <f>SUM(I7:I37)</f>
        <v>0</v>
      </c>
      <c r="K38" s="22" t="s">
        <v>17</v>
      </c>
      <c r="L38" s="7">
        <f>C38+F38+I38</f>
        <v>10000</v>
      </c>
    </row>
  </sheetData>
  <mergeCells count="26">
    <mergeCell ref="K13:K19"/>
    <mergeCell ref="K20:K25"/>
    <mergeCell ref="K32:K37"/>
    <mergeCell ref="E20:E25"/>
    <mergeCell ref="L7:L12"/>
    <mergeCell ref="L13:L19"/>
    <mergeCell ref="L20:L25"/>
    <mergeCell ref="L32:L37"/>
    <mergeCell ref="E32:E37"/>
    <mergeCell ref="H13:H19"/>
    <mergeCell ref="H20:H25"/>
    <mergeCell ref="H32:H37"/>
    <mergeCell ref="A1:K1"/>
    <mergeCell ref="A2:K2"/>
    <mergeCell ref="A3:K3"/>
    <mergeCell ref="A4:K4"/>
    <mergeCell ref="E7:E12"/>
    <mergeCell ref="K7:K12"/>
    <mergeCell ref="H7:H12"/>
    <mergeCell ref="A7:A12"/>
    <mergeCell ref="A26:A31"/>
    <mergeCell ref="E26:E31"/>
    <mergeCell ref="A13:A19"/>
    <mergeCell ref="A20:A25"/>
    <mergeCell ref="A32:A37"/>
    <mergeCell ref="E13:E19"/>
  </mergeCells>
  <pageMargins left="0.59055118110236227" right="0.59055118110236227" top="0.59055118110236227" bottom="0.59055118110236227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6"/>
  <sheetViews>
    <sheetView topLeftCell="A10" zoomScale="70" zoomScaleNormal="70" workbookViewId="0">
      <selection activeCell="A25" sqref="A25:A30"/>
    </sheetView>
  </sheetViews>
  <sheetFormatPr defaultRowHeight="18.75"/>
  <cols>
    <col min="1" max="1" width="7" style="1" bestFit="1" customWidth="1"/>
    <col min="2" max="2" width="7" style="23" customWidth="1"/>
    <col min="3" max="3" width="36" style="1" bestFit="1" customWidth="1"/>
    <col min="4" max="6" width="7.42578125" style="24" bestFit="1" customWidth="1"/>
    <col min="7" max="8" width="7.42578125" style="24" customWidth="1"/>
    <col min="9" max="11" width="7.42578125" style="24" bestFit="1" customWidth="1"/>
    <col min="12" max="12" width="7.42578125" style="24" customWidth="1"/>
    <col min="13" max="14" width="8.85546875" style="24" bestFit="1" customWidth="1"/>
    <col min="15" max="16" width="8.5703125" style="24" bestFit="1" customWidth="1"/>
    <col min="17" max="19" width="8.5703125" style="24" customWidth="1"/>
    <col min="20" max="20" width="9.140625" style="24" customWidth="1"/>
    <col min="21" max="21" width="9.140625" style="106"/>
    <col min="22" max="16384" width="9.140625" style="1"/>
  </cols>
  <sheetData>
    <row r="1" spans="1:21">
      <c r="A1" s="127" t="s">
        <v>41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57"/>
      <c r="R1" s="47"/>
      <c r="S1" s="66"/>
    </row>
    <row r="2" spans="1:21">
      <c r="A2" s="127" t="s">
        <v>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57"/>
      <c r="R2" s="47"/>
      <c r="S2" s="66"/>
    </row>
    <row r="3" spans="1:21">
      <c r="A3" s="127" t="s">
        <v>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57"/>
      <c r="R3" s="47"/>
      <c r="S3" s="66"/>
    </row>
    <row r="4" spans="1:21">
      <c r="A4" s="127" t="s">
        <v>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57"/>
      <c r="R4" s="47"/>
      <c r="S4" s="66"/>
    </row>
    <row r="5" spans="1:21">
      <c r="D5" s="128" t="s">
        <v>33</v>
      </c>
      <c r="E5" s="129"/>
      <c r="F5" s="129"/>
      <c r="G5" s="129"/>
      <c r="H5" s="129"/>
      <c r="I5" s="128" t="s">
        <v>34</v>
      </c>
      <c r="J5" s="129"/>
      <c r="K5" s="129"/>
      <c r="L5" s="129"/>
      <c r="M5" s="129"/>
      <c r="N5" s="128" t="s">
        <v>35</v>
      </c>
      <c r="O5" s="129"/>
      <c r="P5" s="129"/>
      <c r="Q5" s="129"/>
      <c r="R5" s="132"/>
      <c r="S5" s="88" t="s">
        <v>50</v>
      </c>
      <c r="T5" s="130" t="s">
        <v>36</v>
      </c>
    </row>
    <row r="6" spans="1:21" ht="33" customHeight="1">
      <c r="A6" s="7" t="s">
        <v>3</v>
      </c>
      <c r="B6" s="7" t="s">
        <v>38</v>
      </c>
      <c r="C6" s="7" t="s">
        <v>23</v>
      </c>
      <c r="D6" s="51" t="s">
        <v>20</v>
      </c>
      <c r="E6" s="51" t="s">
        <v>21</v>
      </c>
      <c r="F6" s="51" t="s">
        <v>22</v>
      </c>
      <c r="G6" s="51" t="s">
        <v>24</v>
      </c>
      <c r="H6" s="51" t="s">
        <v>25</v>
      </c>
      <c r="I6" s="52" t="s">
        <v>26</v>
      </c>
      <c r="J6" s="52" t="s">
        <v>27</v>
      </c>
      <c r="K6" s="52" t="s">
        <v>28</v>
      </c>
      <c r="L6" s="52" t="s">
        <v>29</v>
      </c>
      <c r="M6" s="52" t="s">
        <v>30</v>
      </c>
      <c r="N6" s="53" t="s">
        <v>31</v>
      </c>
      <c r="O6" s="53" t="s">
        <v>32</v>
      </c>
      <c r="P6" s="53" t="s">
        <v>44</v>
      </c>
      <c r="Q6" s="53" t="s">
        <v>45</v>
      </c>
      <c r="R6" s="53" t="s">
        <v>46</v>
      </c>
      <c r="S6" s="105" t="s">
        <v>76</v>
      </c>
      <c r="T6" s="131"/>
    </row>
    <row r="7" spans="1:21" s="113" customFormat="1" ht="15.75" customHeight="1">
      <c r="A7" s="121" t="str">
        <f>'Сводная ведомость'!A7:A12</f>
        <v>Ставрополь</v>
      </c>
      <c r="B7" s="107">
        <v>1</v>
      </c>
      <c r="C7" s="108" t="str">
        <f>'Сводная ведомость'!B7</f>
        <v>Иванчев  Никита Юрьевич</v>
      </c>
      <c r="D7" s="98">
        <v>120</v>
      </c>
      <c r="E7" s="109"/>
      <c r="F7" s="109"/>
      <c r="G7" s="109"/>
      <c r="H7" s="109"/>
      <c r="I7" s="98">
        <v>280</v>
      </c>
      <c r="J7" s="109"/>
      <c r="K7" s="109"/>
      <c r="L7" s="109"/>
      <c r="M7" s="109"/>
      <c r="N7" s="102">
        <v>440</v>
      </c>
      <c r="O7" s="110"/>
      <c r="P7" s="110"/>
      <c r="Q7" s="110"/>
      <c r="R7" s="110"/>
      <c r="S7" s="118">
        <v>440</v>
      </c>
      <c r="T7" s="111">
        <f>SUM(D7:S7)</f>
        <v>1280</v>
      </c>
      <c r="U7" s="112">
        <v>1</v>
      </c>
    </row>
    <row r="8" spans="1:21" ht="15.75" customHeight="1">
      <c r="A8" s="122"/>
      <c r="B8" s="26">
        <v>2</v>
      </c>
      <c r="C8" s="3" t="str">
        <f>'Сводная ведомость'!B8</f>
        <v>Иванчев  Юрий Михайлович</v>
      </c>
      <c r="D8" s="45"/>
      <c r="E8" s="45"/>
      <c r="F8" s="99">
        <v>240</v>
      </c>
      <c r="G8" s="55"/>
      <c r="H8" s="49"/>
      <c r="I8" s="29"/>
      <c r="J8" s="29"/>
      <c r="K8" s="99">
        <v>240</v>
      </c>
      <c r="L8" s="55"/>
      <c r="M8" s="49"/>
      <c r="N8" s="64"/>
      <c r="O8" s="103">
        <v>0</v>
      </c>
      <c r="P8" s="64"/>
      <c r="Q8" s="64"/>
      <c r="R8" s="64"/>
      <c r="S8" s="64"/>
      <c r="T8" s="32">
        <f>SUM(D8:S8)</f>
        <v>480</v>
      </c>
    </row>
    <row r="9" spans="1:21" ht="15.75" customHeight="1">
      <c r="A9" s="122"/>
      <c r="B9" s="26"/>
      <c r="C9" s="3"/>
      <c r="D9" s="45"/>
      <c r="E9" s="45"/>
      <c r="F9" s="45"/>
      <c r="G9" s="55"/>
      <c r="H9" s="49"/>
      <c r="I9" s="29"/>
      <c r="J9" s="29"/>
      <c r="K9" s="29"/>
      <c r="L9" s="55"/>
      <c r="M9" s="49"/>
      <c r="N9" s="64"/>
      <c r="O9" s="64"/>
      <c r="P9" s="64"/>
      <c r="Q9" s="64"/>
      <c r="R9" s="64"/>
      <c r="S9" s="64"/>
      <c r="T9" s="32" t="s">
        <v>51</v>
      </c>
    </row>
    <row r="10" spans="1:21" ht="15.75" customHeight="1">
      <c r="A10" s="122"/>
      <c r="B10" s="26"/>
      <c r="C10" s="3"/>
      <c r="D10" s="45"/>
      <c r="E10" s="45"/>
      <c r="F10" s="45"/>
      <c r="G10" s="55"/>
      <c r="H10" s="49"/>
      <c r="I10" s="29"/>
      <c r="J10" s="29"/>
      <c r="K10" s="29"/>
      <c r="L10" s="55"/>
      <c r="M10" s="49"/>
      <c r="N10" s="64"/>
      <c r="O10" s="64"/>
      <c r="P10" s="64"/>
      <c r="Q10" s="64"/>
      <c r="R10" s="64"/>
      <c r="S10" s="64"/>
      <c r="T10" s="32"/>
    </row>
    <row r="11" spans="1:21" ht="15.75" customHeight="1">
      <c r="A11" s="122"/>
      <c r="B11" s="26"/>
      <c r="C11" s="3"/>
      <c r="D11" s="45"/>
      <c r="E11" s="45"/>
      <c r="F11" s="45"/>
      <c r="G11" s="55"/>
      <c r="H11" s="49"/>
      <c r="I11" s="29"/>
      <c r="J11" s="29"/>
      <c r="K11" s="29"/>
      <c r="L11" s="55"/>
      <c r="M11" s="49"/>
      <c r="N11" s="64"/>
      <c r="O11" s="64"/>
      <c r="P11" s="64"/>
      <c r="Q11" s="64"/>
      <c r="R11" s="64"/>
      <c r="S11" s="64"/>
      <c r="T11" s="32"/>
    </row>
    <row r="12" spans="1:21" ht="15.75" customHeight="1">
      <c r="A12" s="123"/>
      <c r="B12" s="27"/>
      <c r="C12" s="4"/>
      <c r="D12" s="46"/>
      <c r="E12" s="46"/>
      <c r="F12" s="46"/>
      <c r="G12" s="56"/>
      <c r="H12" s="50"/>
      <c r="I12" s="30"/>
      <c r="J12" s="30"/>
      <c r="K12" s="30"/>
      <c r="L12" s="56"/>
      <c r="M12" s="50"/>
      <c r="N12" s="65"/>
      <c r="O12" s="65"/>
      <c r="P12" s="65"/>
      <c r="Q12" s="65"/>
      <c r="R12" s="65"/>
      <c r="S12" s="65"/>
      <c r="T12" s="33"/>
    </row>
    <row r="13" spans="1:21">
      <c r="A13" s="121" t="str">
        <f>'Сводная ведомость'!A13:A19</f>
        <v>Черкесск</v>
      </c>
      <c r="B13" s="25">
        <v>3</v>
      </c>
      <c r="C13" s="2" t="str">
        <f>'Сводная ведомость'!B13</f>
        <v>Гудзь Вадим Иванович</v>
      </c>
      <c r="D13" s="98">
        <v>340</v>
      </c>
      <c r="E13" s="44"/>
      <c r="F13" s="44"/>
      <c r="G13" s="54"/>
      <c r="H13" s="48"/>
      <c r="I13" s="28"/>
      <c r="J13" s="28"/>
      <c r="K13" s="98">
        <v>78</v>
      </c>
      <c r="L13" s="54"/>
      <c r="M13" s="48"/>
      <c r="N13" s="63"/>
      <c r="O13" s="63"/>
      <c r="P13" s="63"/>
      <c r="Q13" s="63"/>
      <c r="R13" s="63"/>
      <c r="S13" s="63"/>
      <c r="T13" s="32">
        <f t="shared" ref="T13:T35" si="0">SUM(D13:S13)</f>
        <v>418</v>
      </c>
    </row>
    <row r="14" spans="1:21">
      <c r="A14" s="122"/>
      <c r="B14" s="26">
        <v>4</v>
      </c>
      <c r="C14" s="3" t="str">
        <f>'Сводная ведомость'!B14</f>
        <v>Четвертнов Егор Андреевич</v>
      </c>
      <c r="D14" s="45"/>
      <c r="E14" s="45"/>
      <c r="F14" s="45"/>
      <c r="G14" s="55"/>
      <c r="H14" s="99">
        <v>220</v>
      </c>
      <c r="I14" s="116"/>
      <c r="J14" s="29"/>
      <c r="K14" s="29"/>
      <c r="L14" s="55"/>
      <c r="M14" s="49"/>
      <c r="N14" s="101"/>
      <c r="O14" s="101"/>
      <c r="P14" s="64"/>
      <c r="Q14" s="64"/>
      <c r="R14" s="64"/>
      <c r="S14" s="64"/>
      <c r="T14" s="32">
        <f t="shared" si="0"/>
        <v>220</v>
      </c>
    </row>
    <row r="15" spans="1:21">
      <c r="A15" s="122"/>
      <c r="B15" s="26">
        <v>5</v>
      </c>
      <c r="C15" s="3" t="str">
        <f>'Сводная ведомость'!B15</f>
        <v>Евдокимов Максим Сергеевич</v>
      </c>
      <c r="D15" s="45"/>
      <c r="E15" s="45"/>
      <c r="F15" s="99">
        <v>240</v>
      </c>
      <c r="G15" s="55"/>
      <c r="H15" s="49"/>
      <c r="I15" s="29"/>
      <c r="J15" s="99">
        <v>240</v>
      </c>
      <c r="K15" s="29"/>
      <c r="L15" s="55"/>
      <c r="M15" s="49"/>
      <c r="N15" s="64"/>
      <c r="O15" s="64"/>
      <c r="P15" s="103">
        <v>340</v>
      </c>
      <c r="Q15" s="64"/>
      <c r="R15" s="64"/>
      <c r="S15" s="64"/>
      <c r="T15" s="32">
        <f t="shared" si="0"/>
        <v>820</v>
      </c>
    </row>
    <row r="16" spans="1:21" s="113" customFormat="1">
      <c r="A16" s="122"/>
      <c r="B16" s="114">
        <v>6</v>
      </c>
      <c r="C16" s="115" t="str">
        <f>'Сводная ведомость'!B16</f>
        <v>Евдокимов Данил Сергеевич</v>
      </c>
      <c r="D16" s="116"/>
      <c r="E16" s="99">
        <v>240</v>
      </c>
      <c r="F16" s="116"/>
      <c r="G16" s="116"/>
      <c r="H16" s="116"/>
      <c r="I16" s="116"/>
      <c r="J16" s="116"/>
      <c r="K16" s="116"/>
      <c r="L16" s="99">
        <v>240</v>
      </c>
      <c r="M16" s="116"/>
      <c r="N16" s="103">
        <v>340</v>
      </c>
      <c r="O16" s="101"/>
      <c r="P16" s="101"/>
      <c r="Q16" s="101"/>
      <c r="R16" s="101"/>
      <c r="S16" s="103">
        <v>110</v>
      </c>
      <c r="T16" s="117">
        <f t="shared" si="0"/>
        <v>930</v>
      </c>
      <c r="U16" s="112">
        <v>3</v>
      </c>
    </row>
    <row r="17" spans="1:21">
      <c r="A17" s="122"/>
      <c r="B17" s="26">
        <v>7</v>
      </c>
      <c r="C17" s="3" t="str">
        <f>'Сводная ведомость'!B18</f>
        <v>Зинченко Сергей Иванович</v>
      </c>
      <c r="D17" s="45"/>
      <c r="E17" s="45"/>
      <c r="F17" s="45"/>
      <c r="G17" s="55"/>
      <c r="H17" s="99">
        <v>240</v>
      </c>
      <c r="I17" s="29"/>
      <c r="J17" s="29"/>
      <c r="K17" s="29"/>
      <c r="L17" s="55"/>
      <c r="M17" s="99">
        <v>240</v>
      </c>
      <c r="N17" s="64"/>
      <c r="O17" s="64"/>
      <c r="P17" s="64"/>
      <c r="Q17" s="103">
        <v>206</v>
      </c>
      <c r="R17" s="64"/>
      <c r="S17" s="64"/>
      <c r="T17" s="32">
        <f t="shared" si="0"/>
        <v>686</v>
      </c>
    </row>
    <row r="18" spans="1:21">
      <c r="A18" s="123"/>
      <c r="B18" s="27">
        <v>8</v>
      </c>
      <c r="C18" s="4" t="str">
        <f>'Сводная ведомость'!B19</f>
        <v>Лещенко Николай Михайлович</v>
      </c>
      <c r="D18" s="46"/>
      <c r="E18" s="46"/>
      <c r="F18" s="46"/>
      <c r="G18" s="100">
        <v>240</v>
      </c>
      <c r="H18" s="50"/>
      <c r="I18" s="30"/>
      <c r="J18" s="30"/>
      <c r="K18" s="30"/>
      <c r="L18" s="100">
        <v>196</v>
      </c>
      <c r="M18" s="50"/>
      <c r="N18" s="65"/>
      <c r="O18" s="65"/>
      <c r="P18" s="104">
        <v>0</v>
      </c>
      <c r="Q18" s="65"/>
      <c r="R18" s="65"/>
      <c r="S18" s="64"/>
      <c r="T18" s="33">
        <f t="shared" si="0"/>
        <v>436</v>
      </c>
    </row>
    <row r="19" spans="1:21">
      <c r="A19" s="121" t="e">
        <f>'Сводная ведомость'!A20:A25</f>
        <v>#VALUE!</v>
      </c>
      <c r="B19" s="25"/>
      <c r="C19" s="2">
        <f>'Сводная ведомость'!B20</f>
        <v>0</v>
      </c>
      <c r="D19" s="44"/>
      <c r="E19" s="44"/>
      <c r="F19" s="44"/>
      <c r="G19" s="54"/>
      <c r="H19" s="48"/>
      <c r="I19" s="28"/>
      <c r="J19" s="28"/>
      <c r="K19" s="28"/>
      <c r="L19" s="54"/>
      <c r="M19" s="48"/>
      <c r="N19" s="63"/>
      <c r="O19" s="63"/>
      <c r="P19" s="63"/>
      <c r="Q19" s="63"/>
      <c r="R19" s="63"/>
      <c r="S19" s="63"/>
      <c r="T19" s="32">
        <f t="shared" si="0"/>
        <v>0</v>
      </c>
    </row>
    <row r="20" spans="1:21">
      <c r="A20" s="122"/>
      <c r="B20" s="26"/>
      <c r="C20" s="3">
        <f>'Сводная ведомость'!B21</f>
        <v>0</v>
      </c>
      <c r="D20" s="45"/>
      <c r="E20" s="45"/>
      <c r="F20" s="45"/>
      <c r="G20" s="55"/>
      <c r="H20" s="49"/>
      <c r="I20" s="29"/>
      <c r="J20" s="29"/>
      <c r="K20" s="29"/>
      <c r="L20" s="55"/>
      <c r="M20" s="49"/>
      <c r="N20" s="64"/>
      <c r="O20" s="64"/>
      <c r="P20" s="64"/>
      <c r="Q20" s="64"/>
      <c r="R20" s="64"/>
      <c r="S20" s="64"/>
      <c r="T20" s="32">
        <f t="shared" si="0"/>
        <v>0</v>
      </c>
    </row>
    <row r="21" spans="1:21">
      <c r="A21" s="122"/>
      <c r="B21" s="26"/>
      <c r="C21" s="3"/>
      <c r="D21" s="45"/>
      <c r="E21" s="45"/>
      <c r="F21" s="45"/>
      <c r="G21" s="55"/>
      <c r="H21" s="49"/>
      <c r="I21" s="29"/>
      <c r="J21" s="29"/>
      <c r="K21" s="29"/>
      <c r="L21" s="55"/>
      <c r="M21" s="49"/>
      <c r="N21" s="64"/>
      <c r="O21" s="64"/>
      <c r="P21" s="64"/>
      <c r="Q21" s="64"/>
      <c r="R21" s="64"/>
      <c r="S21" s="64"/>
      <c r="T21" s="32"/>
    </row>
    <row r="22" spans="1:21">
      <c r="A22" s="122"/>
      <c r="B22" s="26"/>
      <c r="C22" s="3"/>
      <c r="D22" s="45"/>
      <c r="E22" s="45"/>
      <c r="F22" s="45"/>
      <c r="G22" s="55"/>
      <c r="H22" s="49"/>
      <c r="I22" s="29"/>
      <c r="J22" s="29"/>
      <c r="K22" s="29"/>
      <c r="L22" s="55"/>
      <c r="M22" s="49"/>
      <c r="N22" s="64"/>
      <c r="O22" s="64"/>
      <c r="P22" s="64"/>
      <c r="Q22" s="64"/>
      <c r="R22" s="64"/>
      <c r="S22" s="64"/>
      <c r="T22" s="32"/>
    </row>
    <row r="23" spans="1:21">
      <c r="A23" s="122"/>
      <c r="B23" s="26"/>
      <c r="C23" s="3"/>
      <c r="D23" s="45"/>
      <c r="E23" s="45"/>
      <c r="F23" s="45"/>
      <c r="G23" s="55"/>
      <c r="H23" s="49"/>
      <c r="I23" s="29"/>
      <c r="J23" s="29"/>
      <c r="K23" s="29"/>
      <c r="L23" s="55"/>
      <c r="M23" s="49"/>
      <c r="N23" s="64"/>
      <c r="O23" s="64"/>
      <c r="P23" s="64"/>
      <c r="Q23" s="64"/>
      <c r="R23" s="64"/>
      <c r="S23" s="64"/>
      <c r="T23" s="32"/>
    </row>
    <row r="24" spans="1:21">
      <c r="A24" s="123"/>
      <c r="B24" s="27"/>
      <c r="C24" s="4"/>
      <c r="D24" s="46"/>
      <c r="E24" s="46"/>
      <c r="F24" s="46"/>
      <c r="G24" s="56"/>
      <c r="H24" s="50"/>
      <c r="I24" s="30"/>
      <c r="J24" s="30"/>
      <c r="K24" s="30"/>
      <c r="L24" s="56"/>
      <c r="M24" s="50"/>
      <c r="N24" s="65"/>
      <c r="O24" s="65"/>
      <c r="P24" s="65"/>
      <c r="Q24" s="65"/>
      <c r="R24" s="65"/>
      <c r="S24" s="65"/>
      <c r="T24" s="33"/>
    </row>
    <row r="25" spans="1:21" s="113" customFormat="1">
      <c r="A25" s="121" t="e">
        <f>'Сводная ведомость'!A26:A31</f>
        <v>#VALUE!</v>
      </c>
      <c r="B25" s="114">
        <v>9</v>
      </c>
      <c r="C25" s="115" t="str">
        <f>'Сводная ведомость'!B26</f>
        <v>Майоров Юрий Викторович</v>
      </c>
      <c r="D25" s="116"/>
      <c r="E25" s="99">
        <v>240</v>
      </c>
      <c r="F25" s="116"/>
      <c r="G25" s="116"/>
      <c r="H25" s="116"/>
      <c r="I25" s="116"/>
      <c r="J25" s="116"/>
      <c r="K25" s="116"/>
      <c r="L25" s="116"/>
      <c r="M25" s="99">
        <v>201</v>
      </c>
      <c r="N25" s="101"/>
      <c r="O25" s="103">
        <v>340</v>
      </c>
      <c r="P25" s="101"/>
      <c r="Q25" s="101"/>
      <c r="R25" s="101"/>
      <c r="S25" s="103">
        <v>340</v>
      </c>
      <c r="T25" s="117">
        <f t="shared" si="0"/>
        <v>1121</v>
      </c>
      <c r="U25" s="112">
        <v>2</v>
      </c>
    </row>
    <row r="26" spans="1:21">
      <c r="A26" s="122"/>
      <c r="B26" s="26"/>
      <c r="C26" s="3" t="str">
        <f>'Сводная ведомость'!B27</f>
        <v>Майоров Дмитрий юрьевич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4"/>
      <c r="O26" s="64"/>
      <c r="P26" s="64"/>
      <c r="Q26" s="64"/>
      <c r="R26" s="64"/>
      <c r="S26" s="64"/>
      <c r="T26" s="32">
        <f t="shared" si="0"/>
        <v>0</v>
      </c>
    </row>
    <row r="27" spans="1:21">
      <c r="A27" s="122"/>
      <c r="B27" s="26"/>
      <c r="C27" s="3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4"/>
      <c r="O27" s="64"/>
      <c r="P27" s="64"/>
      <c r="Q27" s="64"/>
      <c r="R27" s="64"/>
      <c r="S27" s="64"/>
      <c r="T27" s="32"/>
    </row>
    <row r="28" spans="1:21">
      <c r="A28" s="122"/>
      <c r="B28" s="26"/>
      <c r="C28" s="3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4"/>
      <c r="O28" s="64"/>
      <c r="P28" s="64"/>
      <c r="Q28" s="64"/>
      <c r="R28" s="64"/>
      <c r="S28" s="64"/>
      <c r="T28" s="32"/>
    </row>
    <row r="29" spans="1:21">
      <c r="A29" s="122"/>
      <c r="B29" s="26"/>
      <c r="C29" s="3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4"/>
      <c r="O29" s="64"/>
      <c r="P29" s="64"/>
      <c r="Q29" s="64"/>
      <c r="R29" s="64"/>
      <c r="S29" s="64"/>
      <c r="T29" s="32"/>
    </row>
    <row r="30" spans="1:21">
      <c r="A30" s="123"/>
      <c r="B30" s="26"/>
      <c r="C30" s="3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4"/>
      <c r="O30" s="64"/>
      <c r="P30" s="64"/>
      <c r="Q30" s="64"/>
      <c r="R30" s="64"/>
      <c r="S30" s="64"/>
      <c r="T30" s="33"/>
    </row>
    <row r="31" spans="1:21">
      <c r="A31" s="121" t="e">
        <f>'Сводная ведомость'!A32:A37</f>
        <v>#VALUE!</v>
      </c>
      <c r="B31" s="25">
        <v>10</v>
      </c>
      <c r="C31" s="2" t="str">
        <f>'Сводная ведомость'!B32</f>
        <v>Тимофеев Руслан Александрович</v>
      </c>
      <c r="D31" s="98">
        <v>240</v>
      </c>
      <c r="E31" s="44"/>
      <c r="F31" s="44"/>
      <c r="G31" s="54"/>
      <c r="H31" s="48"/>
      <c r="I31" s="28"/>
      <c r="J31" s="28"/>
      <c r="K31" s="98">
        <v>0</v>
      </c>
      <c r="L31" s="54"/>
      <c r="M31" s="48"/>
      <c r="N31" s="63"/>
      <c r="O31" s="63"/>
      <c r="P31" s="63"/>
      <c r="Q31" s="102">
        <v>440</v>
      </c>
      <c r="R31" s="63"/>
      <c r="S31" s="63"/>
      <c r="T31" s="32">
        <f t="shared" si="0"/>
        <v>680</v>
      </c>
    </row>
    <row r="32" spans="1:21">
      <c r="A32" s="122"/>
      <c r="B32" s="26">
        <v>11</v>
      </c>
      <c r="C32" s="3" t="str">
        <f>'Сводная ведомость'!B33</f>
        <v>Коваленко Сергей</v>
      </c>
      <c r="D32" s="45"/>
      <c r="E32" s="99">
        <v>240</v>
      </c>
      <c r="F32" s="45"/>
      <c r="G32" s="55"/>
      <c r="H32" s="49"/>
      <c r="I32" s="99">
        <v>151</v>
      </c>
      <c r="J32" s="29"/>
      <c r="K32" s="29"/>
      <c r="L32" s="55"/>
      <c r="M32" s="49"/>
      <c r="N32" s="64"/>
      <c r="O32" s="103">
        <v>110</v>
      </c>
      <c r="P32" s="64"/>
      <c r="Q32" s="64"/>
      <c r="R32" s="64"/>
      <c r="S32" s="64"/>
      <c r="T32" s="32">
        <f t="shared" si="0"/>
        <v>501</v>
      </c>
    </row>
    <row r="33" spans="1:20">
      <c r="A33" s="122"/>
      <c r="B33" s="26">
        <v>12</v>
      </c>
      <c r="C33" s="3" t="str">
        <f>'Сводная ведомость'!B34</f>
        <v>Ляшенко Степан</v>
      </c>
      <c r="D33" s="45"/>
      <c r="E33" s="45"/>
      <c r="F33" s="99">
        <v>95</v>
      </c>
      <c r="G33" s="55"/>
      <c r="H33" s="49"/>
      <c r="I33" s="29"/>
      <c r="J33" s="99">
        <v>120</v>
      </c>
      <c r="K33" s="29"/>
      <c r="L33" s="55"/>
      <c r="M33" s="49"/>
      <c r="N33" s="103">
        <v>156</v>
      </c>
      <c r="O33" s="64"/>
      <c r="P33" s="64"/>
      <c r="Q33" s="64"/>
      <c r="R33" s="64"/>
      <c r="S33" s="64"/>
      <c r="T33" s="32">
        <f t="shared" si="0"/>
        <v>371</v>
      </c>
    </row>
    <row r="34" spans="1:20">
      <c r="A34" s="122"/>
      <c r="B34" s="26">
        <v>13</v>
      </c>
      <c r="C34" s="3" t="str">
        <f>'Сводная ведомость'!B35</f>
        <v>Маринко Захар</v>
      </c>
      <c r="D34" s="45"/>
      <c r="E34" s="45"/>
      <c r="F34" s="45"/>
      <c r="G34" s="99">
        <v>14</v>
      </c>
      <c r="H34" s="49"/>
      <c r="I34" s="29"/>
      <c r="J34" s="29"/>
      <c r="K34" s="29"/>
      <c r="L34" s="55"/>
      <c r="M34" s="99">
        <v>193</v>
      </c>
      <c r="N34" s="64"/>
      <c r="O34" s="64"/>
      <c r="P34" s="103">
        <v>150</v>
      </c>
      <c r="Q34" s="64"/>
      <c r="R34" s="64"/>
      <c r="S34" s="64"/>
      <c r="T34" s="32">
        <f t="shared" si="0"/>
        <v>357</v>
      </c>
    </row>
    <row r="35" spans="1:20">
      <c r="A35" s="122"/>
      <c r="B35" s="26"/>
      <c r="C35" s="3"/>
      <c r="D35" s="45"/>
      <c r="E35" s="45"/>
      <c r="F35" s="45"/>
      <c r="G35" s="55"/>
      <c r="H35" s="49"/>
      <c r="I35" s="29"/>
      <c r="J35" s="29"/>
      <c r="K35" s="29"/>
      <c r="L35" s="55"/>
      <c r="M35" s="49"/>
      <c r="N35" s="64"/>
      <c r="O35" s="64"/>
      <c r="P35" s="64"/>
      <c r="Q35" s="64"/>
      <c r="R35" s="64"/>
      <c r="S35" s="64"/>
      <c r="T35" s="32">
        <f t="shared" si="0"/>
        <v>0</v>
      </c>
    </row>
    <row r="36" spans="1:20">
      <c r="A36" s="123"/>
      <c r="B36" s="27"/>
      <c r="C36" s="4"/>
      <c r="D36" s="46"/>
      <c r="E36" s="46"/>
      <c r="F36" s="46"/>
      <c r="G36" s="56"/>
      <c r="H36" s="50"/>
      <c r="I36" s="30"/>
      <c r="J36" s="30"/>
      <c r="K36" s="30"/>
      <c r="L36" s="56"/>
      <c r="M36" s="50"/>
      <c r="N36" s="65"/>
      <c r="O36" s="65"/>
      <c r="P36" s="65"/>
      <c r="Q36" s="65"/>
      <c r="R36" s="65"/>
      <c r="S36" s="65"/>
      <c r="T36" s="33"/>
    </row>
  </sheetData>
  <mergeCells count="13">
    <mergeCell ref="A1:P1"/>
    <mergeCell ref="A2:P2"/>
    <mergeCell ref="A3:P3"/>
    <mergeCell ref="A4:P4"/>
    <mergeCell ref="T5:T6"/>
    <mergeCell ref="I5:M5"/>
    <mergeCell ref="N5:R5"/>
    <mergeCell ref="A31:A36"/>
    <mergeCell ref="A13:A18"/>
    <mergeCell ref="A19:A24"/>
    <mergeCell ref="A7:A12"/>
    <mergeCell ref="D5:H5"/>
    <mergeCell ref="A25:A30"/>
  </mergeCells>
  <pageMargins left="0.59055118110236227" right="0.59055118110236227" top="0.59055118110236227" bottom="0.59055118110236227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0"/>
  <sheetViews>
    <sheetView tabSelected="1" zoomScale="70" zoomScaleNormal="70" workbookViewId="0">
      <selection activeCell="W10" sqref="W10"/>
    </sheetView>
  </sheetViews>
  <sheetFormatPr defaultRowHeight="15.75"/>
  <cols>
    <col min="1" max="1" width="7" style="1" bestFit="1" customWidth="1"/>
    <col min="2" max="2" width="7" style="23" customWidth="1"/>
    <col min="3" max="3" width="36" style="1" bestFit="1" customWidth="1"/>
    <col min="4" max="6" width="7.42578125" style="24" bestFit="1" customWidth="1"/>
    <col min="7" max="7" width="7.42578125" style="24" customWidth="1"/>
    <col min="8" max="11" width="7.42578125" style="24" bestFit="1" customWidth="1"/>
    <col min="12" max="12" width="7.42578125" style="24" customWidth="1"/>
    <col min="13" max="14" width="8.85546875" style="24" bestFit="1" customWidth="1"/>
    <col min="15" max="16" width="8.5703125" style="24" bestFit="1" customWidth="1"/>
    <col min="17" max="17" width="8.5703125" style="24" customWidth="1"/>
    <col min="18" max="18" width="8.5703125" style="24" bestFit="1" customWidth="1"/>
    <col min="19" max="19" width="8.5703125" style="24" customWidth="1"/>
    <col min="20" max="20" width="8.85546875" style="24" customWidth="1"/>
    <col min="21" max="16384" width="9.140625" style="1"/>
  </cols>
  <sheetData>
    <row r="1" spans="1:22">
      <c r="A1" s="127" t="s">
        <v>42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57"/>
    </row>
    <row r="2" spans="1:22">
      <c r="A2" s="127" t="s">
        <v>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57"/>
    </row>
    <row r="3" spans="1:22">
      <c r="A3" s="127" t="s">
        <v>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57"/>
    </row>
    <row r="4" spans="1:22">
      <c r="A4" s="127" t="s">
        <v>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57"/>
    </row>
    <row r="5" spans="1:22">
      <c r="D5" s="128" t="s">
        <v>33</v>
      </c>
      <c r="E5" s="129"/>
      <c r="F5" s="129"/>
      <c r="G5" s="129"/>
      <c r="H5" s="132"/>
      <c r="I5" s="128" t="s">
        <v>34</v>
      </c>
      <c r="J5" s="129"/>
      <c r="K5" s="129"/>
      <c r="L5" s="129"/>
      <c r="M5" s="132"/>
      <c r="N5" s="128" t="s">
        <v>35</v>
      </c>
      <c r="O5" s="129"/>
      <c r="P5" s="129"/>
      <c r="Q5" s="129"/>
      <c r="R5" s="132"/>
      <c r="S5" s="88" t="s">
        <v>50</v>
      </c>
      <c r="T5" s="130" t="s">
        <v>36</v>
      </c>
    </row>
    <row r="6" spans="1:22" ht="33" customHeight="1">
      <c r="A6" s="7" t="s">
        <v>3</v>
      </c>
      <c r="B6" s="7" t="s">
        <v>38</v>
      </c>
      <c r="C6" s="7" t="s">
        <v>23</v>
      </c>
      <c r="D6" s="51" t="s">
        <v>20</v>
      </c>
      <c r="E6" s="51" t="s">
        <v>21</v>
      </c>
      <c r="F6" s="51" t="s">
        <v>22</v>
      </c>
      <c r="G6" s="51" t="s">
        <v>24</v>
      </c>
      <c r="H6" s="51" t="s">
        <v>25</v>
      </c>
      <c r="I6" s="61" t="s">
        <v>26</v>
      </c>
      <c r="J6" s="61" t="s">
        <v>27</v>
      </c>
      <c r="K6" s="61" t="s">
        <v>28</v>
      </c>
      <c r="L6" s="61" t="s">
        <v>29</v>
      </c>
      <c r="M6" s="61" t="s">
        <v>30</v>
      </c>
      <c r="N6" s="62" t="s">
        <v>31</v>
      </c>
      <c r="O6" s="62" t="s">
        <v>32</v>
      </c>
      <c r="P6" s="62" t="s">
        <v>44</v>
      </c>
      <c r="Q6" s="62" t="s">
        <v>45</v>
      </c>
      <c r="R6" s="62" t="s">
        <v>46</v>
      </c>
      <c r="S6" s="119" t="s">
        <v>76</v>
      </c>
      <c r="T6" s="131"/>
    </row>
    <row r="7" spans="1:22" ht="15.75" customHeight="1">
      <c r="A7" s="121" t="str">
        <f>'Сводная ведомость'!A7:A12</f>
        <v>Ставрополь</v>
      </c>
      <c r="B7" s="25"/>
      <c r="C7" s="2"/>
      <c r="D7" s="37"/>
      <c r="E7" s="37"/>
      <c r="F7" s="37"/>
      <c r="G7" s="54"/>
      <c r="H7" s="37"/>
      <c r="I7" s="37"/>
      <c r="J7" s="37"/>
      <c r="K7" s="37"/>
      <c r="L7" s="54"/>
      <c r="M7" s="37"/>
      <c r="N7" s="37"/>
      <c r="O7" s="37"/>
      <c r="P7" s="37"/>
      <c r="Q7" s="54"/>
      <c r="R7" s="37"/>
      <c r="S7" s="92"/>
      <c r="T7" s="31">
        <f>SUM(D7:S7)</f>
        <v>0</v>
      </c>
    </row>
    <row r="8" spans="1:22" ht="15.75" customHeight="1">
      <c r="A8" s="122"/>
      <c r="B8" s="26"/>
      <c r="C8" s="3"/>
      <c r="D8" s="38"/>
      <c r="E8" s="38"/>
      <c r="F8" s="38"/>
      <c r="G8" s="55"/>
      <c r="H8" s="38"/>
      <c r="I8" s="38"/>
      <c r="J8" s="38"/>
      <c r="K8" s="38"/>
      <c r="L8" s="55"/>
      <c r="M8" s="38"/>
      <c r="N8" s="38"/>
      <c r="O8" s="38"/>
      <c r="P8" s="38"/>
      <c r="Q8" s="55"/>
      <c r="R8" s="38"/>
      <c r="S8" s="93"/>
      <c r="T8" s="32">
        <f t="shared" ref="T8:T29" si="0">SUM(D8:S8)</f>
        <v>0</v>
      </c>
    </row>
    <row r="9" spans="1:22" ht="15.75" customHeight="1">
      <c r="A9" s="122"/>
      <c r="B9" s="26"/>
      <c r="C9" s="3"/>
      <c r="D9" s="38"/>
      <c r="E9" s="38"/>
      <c r="F9" s="38"/>
      <c r="G9" s="55"/>
      <c r="H9" s="38"/>
      <c r="I9" s="38"/>
      <c r="J9" s="38"/>
      <c r="K9" s="38"/>
      <c r="L9" s="55"/>
      <c r="M9" s="38"/>
      <c r="N9" s="38"/>
      <c r="O9" s="38"/>
      <c r="P9" s="38"/>
      <c r="Q9" s="55"/>
      <c r="R9" s="38"/>
      <c r="S9" s="93"/>
      <c r="T9" s="32"/>
    </row>
    <row r="10" spans="1:22" ht="15.75" customHeight="1">
      <c r="A10" s="122"/>
      <c r="B10" s="26"/>
      <c r="C10" s="3"/>
      <c r="D10" s="38"/>
      <c r="E10" s="38"/>
      <c r="F10" s="38"/>
      <c r="G10" s="55"/>
      <c r="H10" s="38"/>
      <c r="I10" s="38"/>
      <c r="J10" s="38"/>
      <c r="K10" s="38"/>
      <c r="L10" s="55"/>
      <c r="M10" s="38"/>
      <c r="N10" s="38"/>
      <c r="O10" s="38"/>
      <c r="P10" s="38"/>
      <c r="Q10" s="55"/>
      <c r="R10" s="38"/>
      <c r="S10" s="93"/>
      <c r="T10" s="32"/>
    </row>
    <row r="11" spans="1:22" ht="15.75" customHeight="1">
      <c r="A11" s="122"/>
      <c r="B11" s="26"/>
      <c r="C11" s="3"/>
      <c r="D11" s="38"/>
      <c r="E11" s="38"/>
      <c r="F11" s="38"/>
      <c r="G11" s="55"/>
      <c r="H11" s="38"/>
      <c r="I11" s="38"/>
      <c r="J11" s="38"/>
      <c r="K11" s="38"/>
      <c r="L11" s="55"/>
      <c r="M11" s="38"/>
      <c r="N11" s="38"/>
      <c r="O11" s="38"/>
      <c r="P11" s="38"/>
      <c r="Q11" s="55"/>
      <c r="R11" s="38"/>
      <c r="S11" s="93"/>
      <c r="T11" s="32"/>
    </row>
    <row r="12" spans="1:22" ht="15.75" customHeight="1">
      <c r="A12" s="123"/>
      <c r="B12" s="27"/>
      <c r="C12" s="4"/>
      <c r="D12" s="39"/>
      <c r="E12" s="39"/>
      <c r="F12" s="39"/>
      <c r="G12" s="56"/>
      <c r="H12" s="39"/>
      <c r="I12" s="39"/>
      <c r="J12" s="39"/>
      <c r="K12" s="39"/>
      <c r="L12" s="56"/>
      <c r="M12" s="39"/>
      <c r="N12" s="39"/>
      <c r="O12" s="39"/>
      <c r="P12" s="39"/>
      <c r="Q12" s="56"/>
      <c r="R12" s="39"/>
      <c r="S12" s="94"/>
      <c r="T12" s="33"/>
    </row>
    <row r="13" spans="1:22">
      <c r="A13" s="121" t="str">
        <f>'Сводная ведомость'!A13:A19</f>
        <v>Черкесск</v>
      </c>
      <c r="B13" s="25">
        <v>1</v>
      </c>
      <c r="C13" s="2" t="s">
        <v>86</v>
      </c>
      <c r="D13" s="37">
        <v>400</v>
      </c>
      <c r="E13" s="37"/>
      <c r="F13" s="37"/>
      <c r="G13" s="54"/>
      <c r="H13" s="37"/>
      <c r="I13" s="37">
        <v>242</v>
      </c>
      <c r="J13" s="37"/>
      <c r="K13" s="37"/>
      <c r="L13" s="54"/>
      <c r="M13" s="37"/>
      <c r="N13" s="37">
        <v>142</v>
      </c>
      <c r="O13" s="37"/>
      <c r="P13" s="37"/>
      <c r="Q13" s="54"/>
      <c r="R13" s="37"/>
      <c r="S13" s="92"/>
      <c r="T13" s="32">
        <f t="shared" si="0"/>
        <v>784</v>
      </c>
    </row>
    <row r="14" spans="1:22">
      <c r="A14" s="122"/>
      <c r="B14" s="26">
        <v>2</v>
      </c>
      <c r="C14" s="3" t="s">
        <v>84</v>
      </c>
      <c r="D14" s="38"/>
      <c r="E14" s="38">
        <v>0</v>
      </c>
      <c r="F14" s="38"/>
      <c r="G14" s="55"/>
      <c r="H14" s="38"/>
      <c r="I14" s="38">
        <v>300</v>
      </c>
      <c r="J14" s="38"/>
      <c r="K14" s="38"/>
      <c r="L14" s="55"/>
      <c r="M14" s="38"/>
      <c r="N14" s="38"/>
      <c r="O14" s="38">
        <v>500</v>
      </c>
      <c r="P14" s="38"/>
      <c r="Q14" s="55"/>
      <c r="R14" s="38"/>
      <c r="S14" s="93">
        <v>400</v>
      </c>
      <c r="T14" s="32">
        <f t="shared" si="0"/>
        <v>1200</v>
      </c>
    </row>
    <row r="15" spans="1:22">
      <c r="A15" s="122"/>
      <c r="B15" s="26">
        <v>3</v>
      </c>
      <c r="C15" s="3" t="s">
        <v>95</v>
      </c>
      <c r="D15" s="38"/>
      <c r="E15" s="38"/>
      <c r="F15" s="38">
        <v>300</v>
      </c>
      <c r="G15" s="55"/>
      <c r="H15" s="38"/>
      <c r="I15" s="38"/>
      <c r="J15" s="38">
        <v>300</v>
      </c>
      <c r="K15" s="38"/>
      <c r="L15" s="55"/>
      <c r="M15" s="38"/>
      <c r="N15" s="38">
        <v>400</v>
      </c>
      <c r="O15" s="38"/>
      <c r="P15" s="38"/>
      <c r="Q15" s="55"/>
      <c r="R15" s="38"/>
      <c r="S15" s="93">
        <v>400</v>
      </c>
      <c r="T15" s="32">
        <f t="shared" si="0"/>
        <v>1400</v>
      </c>
    </row>
    <row r="16" spans="1:22" s="113" customFormat="1">
      <c r="A16" s="122"/>
      <c r="B16" s="114">
        <v>4</v>
      </c>
      <c r="C16" s="115" t="s">
        <v>85</v>
      </c>
      <c r="D16" s="116"/>
      <c r="E16" s="116"/>
      <c r="F16" s="116">
        <v>0</v>
      </c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81"/>
      <c r="T16" s="117">
        <f t="shared" si="0"/>
        <v>0</v>
      </c>
      <c r="V16" s="113" t="s">
        <v>99</v>
      </c>
    </row>
    <row r="17" spans="1:23" s="113" customFormat="1">
      <c r="A17" s="122"/>
      <c r="B17" s="114">
        <v>5</v>
      </c>
      <c r="C17" s="115" t="s">
        <v>88</v>
      </c>
      <c r="D17" s="116"/>
      <c r="E17" s="116"/>
      <c r="F17" s="116">
        <v>0</v>
      </c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81"/>
      <c r="T17" s="117">
        <f t="shared" si="0"/>
        <v>0</v>
      </c>
      <c r="W17" s="113" t="s">
        <v>99</v>
      </c>
    </row>
    <row r="18" spans="1:23">
      <c r="A18" s="123"/>
      <c r="B18" s="27"/>
      <c r="C18" s="4"/>
      <c r="D18" s="39"/>
      <c r="E18" s="39"/>
      <c r="F18" s="39"/>
      <c r="G18" s="56"/>
      <c r="H18" s="39"/>
      <c r="I18" s="39"/>
      <c r="J18" s="39"/>
      <c r="K18" s="39"/>
      <c r="L18" s="56"/>
      <c r="M18" s="39"/>
      <c r="N18" s="39"/>
      <c r="O18" s="39"/>
      <c r="P18" s="39"/>
      <c r="Q18" s="56"/>
      <c r="R18" s="39"/>
      <c r="S18" s="93"/>
      <c r="T18" s="33">
        <f t="shared" si="0"/>
        <v>0</v>
      </c>
    </row>
    <row r="19" spans="1:23" s="113" customFormat="1">
      <c r="A19" s="121" t="s">
        <v>81</v>
      </c>
      <c r="B19" s="107">
        <v>6</v>
      </c>
      <c r="C19" s="115" t="s">
        <v>83</v>
      </c>
      <c r="D19" s="109">
        <v>300</v>
      </c>
      <c r="E19" s="109"/>
      <c r="F19" s="109"/>
      <c r="G19" s="109"/>
      <c r="H19" s="109"/>
      <c r="I19" s="109">
        <v>239</v>
      </c>
      <c r="J19" s="109"/>
      <c r="K19" s="109"/>
      <c r="L19" s="109"/>
      <c r="M19" s="109"/>
      <c r="N19" s="109"/>
      <c r="O19" s="109">
        <v>0</v>
      </c>
      <c r="P19" s="109"/>
      <c r="Q19" s="109"/>
      <c r="R19" s="109"/>
      <c r="S19" s="182"/>
      <c r="T19" s="117">
        <f t="shared" si="0"/>
        <v>539</v>
      </c>
      <c r="V19" s="113" t="s">
        <v>100</v>
      </c>
    </row>
    <row r="20" spans="1:23">
      <c r="A20" s="122"/>
      <c r="B20" s="26"/>
      <c r="C20" s="3">
        <f>'Сводная ведомость'!B21</f>
        <v>0</v>
      </c>
      <c r="D20" s="38"/>
      <c r="E20" s="38"/>
      <c r="F20" s="38"/>
      <c r="G20" s="55"/>
      <c r="H20" s="38"/>
      <c r="I20" s="38"/>
      <c r="J20" s="38"/>
      <c r="K20" s="38"/>
      <c r="L20" s="55"/>
      <c r="M20" s="38"/>
      <c r="N20" s="38"/>
      <c r="O20" s="38"/>
      <c r="P20" s="38"/>
      <c r="Q20" s="55"/>
      <c r="R20" s="38"/>
      <c r="S20" s="93"/>
      <c r="T20" s="32">
        <f t="shared" si="0"/>
        <v>0</v>
      </c>
    </row>
    <row r="21" spans="1:23">
      <c r="A21" s="122"/>
      <c r="B21" s="26">
        <v>7</v>
      </c>
      <c r="C21" s="3" t="s">
        <v>97</v>
      </c>
      <c r="D21" s="38"/>
      <c r="E21" s="38">
        <v>285</v>
      </c>
      <c r="F21" s="38"/>
      <c r="G21" s="55"/>
      <c r="H21" s="38"/>
      <c r="I21" s="38"/>
      <c r="J21" s="38">
        <v>400</v>
      </c>
      <c r="K21" s="38"/>
      <c r="L21" s="55"/>
      <c r="M21" s="38"/>
      <c r="N21" s="38"/>
      <c r="O21" s="38">
        <v>400</v>
      </c>
      <c r="P21" s="38"/>
      <c r="Q21" s="55"/>
      <c r="R21" s="38"/>
      <c r="S21" s="93">
        <v>0</v>
      </c>
      <c r="T21" s="32">
        <f t="shared" si="0"/>
        <v>1085</v>
      </c>
    </row>
    <row r="22" spans="1:23">
      <c r="A22" s="122"/>
      <c r="B22" s="26"/>
      <c r="C22" s="3"/>
      <c r="D22" s="38"/>
      <c r="E22" s="38"/>
      <c r="F22" s="38"/>
      <c r="G22" s="55"/>
      <c r="H22" s="38"/>
      <c r="I22" s="38"/>
      <c r="J22" s="38"/>
      <c r="K22" s="38"/>
      <c r="L22" s="55"/>
      <c r="M22" s="38"/>
      <c r="N22" s="38"/>
      <c r="O22" s="38"/>
      <c r="P22" s="38"/>
      <c r="Q22" s="55"/>
      <c r="R22" s="38"/>
      <c r="S22" s="93"/>
      <c r="T22" s="32"/>
    </row>
    <row r="23" spans="1:23">
      <c r="A23" s="122"/>
      <c r="B23" s="26"/>
      <c r="C23" s="3"/>
      <c r="D23" s="38"/>
      <c r="E23" s="38"/>
      <c r="F23" s="38"/>
      <c r="G23" s="55"/>
      <c r="H23" s="38"/>
      <c r="I23" s="38"/>
      <c r="J23" s="38"/>
      <c r="K23" s="38"/>
      <c r="L23" s="55"/>
      <c r="M23" s="38"/>
      <c r="N23" s="38"/>
      <c r="O23" s="38"/>
      <c r="P23" s="38"/>
      <c r="Q23" s="55"/>
      <c r="R23" s="38"/>
      <c r="S23" s="93"/>
      <c r="T23" s="32"/>
    </row>
    <row r="24" spans="1:23">
      <c r="A24" s="123"/>
      <c r="B24" s="27"/>
      <c r="C24" s="4"/>
      <c r="D24" s="39"/>
      <c r="E24" s="39"/>
      <c r="F24" s="39"/>
      <c r="G24" s="56"/>
      <c r="H24" s="39"/>
      <c r="I24" s="39"/>
      <c r="J24" s="39"/>
      <c r="K24" s="39"/>
      <c r="L24" s="56"/>
      <c r="M24" s="39"/>
      <c r="N24" s="39"/>
      <c r="O24" s="39"/>
      <c r="P24" s="39"/>
      <c r="Q24" s="56"/>
      <c r="R24" s="39"/>
      <c r="S24" s="94"/>
      <c r="T24" s="33"/>
    </row>
    <row r="25" spans="1:23">
      <c r="A25" s="121" t="s">
        <v>94</v>
      </c>
      <c r="B25" s="25">
        <v>8</v>
      </c>
      <c r="C25" s="2" t="str">
        <f>'Сводная ведомость'!B32</f>
        <v>Тимофеев Руслан Александрович</v>
      </c>
      <c r="D25" s="37">
        <v>500</v>
      </c>
      <c r="E25" s="37"/>
      <c r="F25" s="37"/>
      <c r="G25" s="54"/>
      <c r="H25" s="37"/>
      <c r="I25" s="37">
        <v>300</v>
      </c>
      <c r="J25" s="37"/>
      <c r="K25" s="37"/>
      <c r="L25" s="54"/>
      <c r="M25" s="37"/>
      <c r="N25" s="37">
        <v>300</v>
      </c>
      <c r="O25" s="37"/>
      <c r="P25" s="37"/>
      <c r="Q25" s="54"/>
      <c r="R25" s="37"/>
      <c r="S25" s="92">
        <v>400</v>
      </c>
      <c r="T25" s="32">
        <f t="shared" si="0"/>
        <v>1500</v>
      </c>
    </row>
    <row r="26" spans="1:23">
      <c r="A26" s="122"/>
      <c r="B26" s="26">
        <v>9</v>
      </c>
      <c r="C26" s="3" t="s">
        <v>98</v>
      </c>
      <c r="D26" s="38"/>
      <c r="E26" s="38">
        <v>38</v>
      </c>
      <c r="F26" s="38"/>
      <c r="G26" s="55"/>
      <c r="H26" s="38"/>
      <c r="I26" s="38"/>
      <c r="J26" s="38">
        <v>294</v>
      </c>
      <c r="K26" s="38"/>
      <c r="L26" s="55"/>
      <c r="M26" s="38"/>
      <c r="N26" s="38">
        <v>300</v>
      </c>
      <c r="O26" s="38"/>
      <c r="P26" s="38"/>
      <c r="Q26" s="55"/>
      <c r="R26" s="38"/>
      <c r="S26" s="93"/>
      <c r="T26" s="32">
        <f t="shared" si="0"/>
        <v>632</v>
      </c>
    </row>
    <row r="27" spans="1:23">
      <c r="A27" s="122"/>
      <c r="B27" s="26">
        <v>10</v>
      </c>
      <c r="C27" s="3" t="str">
        <f>'Сводная ведомость'!B34</f>
        <v>Ляшенко Степан</v>
      </c>
      <c r="D27" s="38"/>
      <c r="E27" s="38"/>
      <c r="F27" s="38">
        <v>0</v>
      </c>
      <c r="G27" s="55"/>
      <c r="H27" s="38"/>
      <c r="I27" s="38"/>
      <c r="J27" s="38">
        <v>133</v>
      </c>
      <c r="K27" s="38"/>
      <c r="L27" s="55"/>
      <c r="M27" s="38"/>
      <c r="N27" s="38"/>
      <c r="O27" s="38">
        <v>300</v>
      </c>
      <c r="P27" s="38"/>
      <c r="Q27" s="55"/>
      <c r="R27" s="38"/>
      <c r="S27" s="93"/>
      <c r="T27" s="32">
        <f t="shared" si="0"/>
        <v>433</v>
      </c>
    </row>
    <row r="28" spans="1:23">
      <c r="A28" s="122"/>
      <c r="B28" s="26"/>
      <c r="C28" s="3"/>
      <c r="D28" s="38"/>
      <c r="E28" s="38"/>
      <c r="F28" s="38"/>
      <c r="G28" s="55"/>
      <c r="H28" s="38"/>
      <c r="I28" s="38"/>
      <c r="J28" s="38"/>
      <c r="K28" s="38"/>
      <c r="L28" s="55"/>
      <c r="M28" s="38"/>
      <c r="N28" s="38"/>
      <c r="O28" s="38"/>
      <c r="P28" s="38"/>
      <c r="Q28" s="55"/>
      <c r="R28" s="38"/>
      <c r="S28" s="93"/>
      <c r="T28" s="32">
        <f t="shared" si="0"/>
        <v>0</v>
      </c>
    </row>
    <row r="29" spans="1:23">
      <c r="A29" s="122"/>
      <c r="B29" s="26"/>
      <c r="C29" s="3">
        <f>'Сводная ведомость'!B36</f>
        <v>0</v>
      </c>
      <c r="D29" s="38"/>
      <c r="E29" s="38"/>
      <c r="F29" s="38"/>
      <c r="G29" s="55"/>
      <c r="H29" s="38"/>
      <c r="I29" s="38"/>
      <c r="J29" s="38"/>
      <c r="K29" s="38"/>
      <c r="L29" s="55"/>
      <c r="M29" s="38"/>
      <c r="N29" s="38"/>
      <c r="O29" s="38"/>
      <c r="P29" s="38"/>
      <c r="Q29" s="55"/>
      <c r="R29" s="38"/>
      <c r="S29" s="93"/>
      <c r="T29" s="32">
        <f t="shared" si="0"/>
        <v>0</v>
      </c>
    </row>
    <row r="30" spans="1:23">
      <c r="A30" s="123"/>
      <c r="B30" s="27"/>
      <c r="C30" s="4"/>
      <c r="D30" s="39"/>
      <c r="E30" s="39"/>
      <c r="F30" s="39"/>
      <c r="G30" s="56"/>
      <c r="H30" s="39"/>
      <c r="I30" s="39"/>
      <c r="J30" s="39"/>
      <c r="K30" s="39"/>
      <c r="L30" s="56"/>
      <c r="M30" s="39"/>
      <c r="N30" s="39"/>
      <c r="O30" s="39"/>
      <c r="P30" s="39"/>
      <c r="Q30" s="56"/>
      <c r="R30" s="39"/>
      <c r="S30" s="94"/>
      <c r="T30" s="33"/>
    </row>
  </sheetData>
  <mergeCells count="12">
    <mergeCell ref="A1:P1"/>
    <mergeCell ref="A2:P2"/>
    <mergeCell ref="A3:P3"/>
    <mergeCell ref="A4:P4"/>
    <mergeCell ref="D5:H5"/>
    <mergeCell ref="I5:M5"/>
    <mergeCell ref="N5:R5"/>
    <mergeCell ref="T5:T6"/>
    <mergeCell ref="A7:A12"/>
    <mergeCell ref="A13:A18"/>
    <mergeCell ref="A19:A24"/>
    <mergeCell ref="A25:A30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0"/>
  <sheetViews>
    <sheetView zoomScale="70" zoomScaleNormal="70" workbookViewId="0">
      <selection activeCell="Y17" sqref="Y17"/>
    </sheetView>
  </sheetViews>
  <sheetFormatPr defaultRowHeight="15.75"/>
  <cols>
    <col min="1" max="1" width="7" style="1" bestFit="1" customWidth="1"/>
    <col min="2" max="2" width="7" style="23" customWidth="1"/>
    <col min="3" max="3" width="36" style="1" bestFit="1" customWidth="1"/>
    <col min="4" max="6" width="7.42578125" style="24" bestFit="1" customWidth="1"/>
    <col min="7" max="7" width="7.42578125" style="24" customWidth="1"/>
    <col min="8" max="11" width="7.42578125" style="24" bestFit="1" customWidth="1"/>
    <col min="12" max="12" width="7.42578125" style="24" customWidth="1"/>
    <col min="13" max="14" width="8.85546875" style="24" bestFit="1" customWidth="1"/>
    <col min="15" max="16" width="8.5703125" style="24" bestFit="1" customWidth="1"/>
    <col min="17" max="17" width="8.5703125" style="24" customWidth="1"/>
    <col min="18" max="18" width="8.5703125" style="24" bestFit="1" customWidth="1"/>
    <col min="19" max="19" width="8.5703125" style="24" customWidth="1"/>
    <col min="20" max="20" width="8.85546875" style="24" customWidth="1"/>
    <col min="21" max="16384" width="9.140625" style="1"/>
  </cols>
  <sheetData>
    <row r="1" spans="1:20">
      <c r="A1" s="127" t="s">
        <v>43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57"/>
    </row>
    <row r="2" spans="1:20">
      <c r="A2" s="127" t="s">
        <v>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57"/>
    </row>
    <row r="3" spans="1:20">
      <c r="A3" s="127" t="s">
        <v>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57"/>
    </row>
    <row r="4" spans="1:20">
      <c r="A4" s="127" t="s">
        <v>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57"/>
    </row>
    <row r="5" spans="1:20">
      <c r="D5" s="128" t="s">
        <v>33</v>
      </c>
      <c r="E5" s="129"/>
      <c r="F5" s="129"/>
      <c r="G5" s="129"/>
      <c r="H5" s="132"/>
      <c r="I5" s="128" t="s">
        <v>34</v>
      </c>
      <c r="J5" s="129"/>
      <c r="K5" s="129"/>
      <c r="L5" s="129"/>
      <c r="M5" s="132"/>
      <c r="N5" s="128" t="s">
        <v>35</v>
      </c>
      <c r="O5" s="129"/>
      <c r="P5" s="129"/>
      <c r="Q5" s="129"/>
      <c r="R5" s="132"/>
      <c r="S5" s="91" t="s">
        <v>50</v>
      </c>
      <c r="T5" s="130" t="s">
        <v>36</v>
      </c>
    </row>
    <row r="6" spans="1:20" ht="33" customHeight="1">
      <c r="A6" s="7" t="s">
        <v>3</v>
      </c>
      <c r="B6" s="7" t="s">
        <v>38</v>
      </c>
      <c r="C6" s="7" t="s">
        <v>23</v>
      </c>
      <c r="D6" s="51" t="s">
        <v>20</v>
      </c>
      <c r="E6" s="51" t="s">
        <v>21</v>
      </c>
      <c r="F6" s="51" t="s">
        <v>22</v>
      </c>
      <c r="G6" s="51" t="s">
        <v>24</v>
      </c>
      <c r="H6" s="51" t="s">
        <v>25</v>
      </c>
      <c r="I6" s="52" t="s">
        <v>26</v>
      </c>
      <c r="J6" s="52" t="s">
        <v>27</v>
      </c>
      <c r="K6" s="52" t="s">
        <v>28</v>
      </c>
      <c r="L6" s="52" t="s">
        <v>29</v>
      </c>
      <c r="M6" s="52" t="s">
        <v>30</v>
      </c>
      <c r="N6" s="53" t="s">
        <v>31</v>
      </c>
      <c r="O6" s="53" t="s">
        <v>32</v>
      </c>
      <c r="P6" s="53" t="s">
        <v>44</v>
      </c>
      <c r="Q6" s="53" t="s">
        <v>45</v>
      </c>
      <c r="R6" s="53" t="s">
        <v>46</v>
      </c>
      <c r="S6" s="89" t="s">
        <v>76</v>
      </c>
      <c r="T6" s="131"/>
    </row>
    <row r="7" spans="1:20" ht="15.75" customHeight="1">
      <c r="A7" s="121" t="str">
        <f>'Сводная ведомость'!A7:A12</f>
        <v>Ставрополь</v>
      </c>
      <c r="B7" s="25">
        <v>1</v>
      </c>
      <c r="C7" s="2" t="str">
        <f>'Сводная ведомость'!B7</f>
        <v>Иванчев  Никита Юрьевич</v>
      </c>
      <c r="D7" s="58">
        <v>1</v>
      </c>
      <c r="E7" s="58"/>
      <c r="F7" s="58"/>
      <c r="G7" s="58"/>
      <c r="H7" s="58"/>
      <c r="I7" s="58">
        <v>1</v>
      </c>
      <c r="J7" s="58"/>
      <c r="K7" s="58"/>
      <c r="L7" s="58"/>
      <c r="M7" s="58"/>
      <c r="N7" s="63">
        <v>1</v>
      </c>
      <c r="O7" s="63"/>
      <c r="P7" s="63"/>
      <c r="Q7" s="54"/>
      <c r="R7" s="37"/>
      <c r="S7" s="92"/>
      <c r="T7" s="32">
        <f>SUM(D7:S7)</f>
        <v>3</v>
      </c>
    </row>
    <row r="8" spans="1:20" ht="15.75" customHeight="1">
      <c r="A8" s="122"/>
      <c r="B8" s="26">
        <v>2</v>
      </c>
      <c r="C8" s="3" t="str">
        <f>'Сводная ведомость'!B8</f>
        <v>Иванчев  Юрий Михайлович</v>
      </c>
      <c r="D8" s="59"/>
      <c r="E8" s="59"/>
      <c r="F8" s="59">
        <v>1</v>
      </c>
      <c r="G8" s="59"/>
      <c r="H8" s="59"/>
      <c r="I8" s="59"/>
      <c r="J8" s="59"/>
      <c r="K8" s="59">
        <v>1</v>
      </c>
      <c r="L8" s="59"/>
      <c r="M8" s="59"/>
      <c r="N8" s="64"/>
      <c r="O8" s="64"/>
      <c r="P8" s="64">
        <v>1</v>
      </c>
      <c r="Q8" s="55"/>
      <c r="R8" s="38"/>
      <c r="S8" s="93"/>
      <c r="T8" s="32">
        <f t="shared" ref="T8:T29" si="0">SUM(D8:S8)</f>
        <v>3</v>
      </c>
    </row>
    <row r="9" spans="1:20" ht="15.75" customHeight="1">
      <c r="A9" s="122"/>
      <c r="B9" s="26"/>
      <c r="C9" s="3"/>
      <c r="D9" s="59"/>
      <c r="E9" s="59"/>
      <c r="F9" s="59"/>
      <c r="G9" s="59"/>
      <c r="H9" s="59"/>
      <c r="I9" s="59"/>
      <c r="J9" s="59"/>
      <c r="K9" s="59"/>
      <c r="L9" s="59"/>
      <c r="M9" s="59"/>
      <c r="N9" s="64"/>
      <c r="O9" s="64"/>
      <c r="P9" s="64"/>
      <c r="Q9" s="55"/>
      <c r="R9" s="38"/>
      <c r="S9" s="93"/>
      <c r="T9" s="32"/>
    </row>
    <row r="10" spans="1:20" ht="15.75" customHeight="1">
      <c r="A10" s="122"/>
      <c r="B10" s="26"/>
      <c r="C10" s="3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4"/>
      <c r="O10" s="64"/>
      <c r="P10" s="64"/>
      <c r="Q10" s="55"/>
      <c r="R10" s="38"/>
      <c r="S10" s="93"/>
      <c r="T10" s="32"/>
    </row>
    <row r="11" spans="1:20" ht="15.75" customHeight="1">
      <c r="A11" s="122"/>
      <c r="B11" s="26"/>
      <c r="C11" s="3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4"/>
      <c r="O11" s="64"/>
      <c r="P11" s="64"/>
      <c r="Q11" s="55"/>
      <c r="R11" s="38"/>
      <c r="S11" s="93"/>
      <c r="T11" s="32"/>
    </row>
    <row r="12" spans="1:20" ht="15.75" customHeight="1">
      <c r="A12" s="123"/>
      <c r="B12" s="27"/>
      <c r="C12" s="4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5"/>
      <c r="O12" s="65"/>
      <c r="P12" s="65"/>
      <c r="Q12" s="56"/>
      <c r="R12" s="39"/>
      <c r="S12" s="94"/>
      <c r="T12" s="33"/>
    </row>
    <row r="13" spans="1:20">
      <c r="A13" s="121" t="str">
        <f>'Сводная ведомость'!A13:A19</f>
        <v>Черкесск</v>
      </c>
      <c r="B13" s="25">
        <v>3</v>
      </c>
      <c r="C13" s="2" t="str">
        <f>'Сводная ведомость'!B13</f>
        <v>Гудзь Вадим Иванович</v>
      </c>
      <c r="D13" s="58">
        <v>1</v>
      </c>
      <c r="E13" s="58"/>
      <c r="F13" s="58"/>
      <c r="G13" s="58"/>
      <c r="H13" s="58"/>
      <c r="I13" s="58"/>
      <c r="J13" s="58"/>
      <c r="K13" s="58">
        <v>1</v>
      </c>
      <c r="L13" s="58"/>
      <c r="M13" s="58"/>
      <c r="N13" s="63"/>
      <c r="O13" s="63">
        <v>1</v>
      </c>
      <c r="P13" s="63"/>
      <c r="Q13" s="63"/>
      <c r="R13" s="63"/>
      <c r="S13" s="90"/>
      <c r="T13" s="32">
        <f t="shared" si="0"/>
        <v>3</v>
      </c>
    </row>
    <row r="14" spans="1:20">
      <c r="A14" s="122"/>
      <c r="B14" s="26">
        <v>4</v>
      </c>
      <c r="C14" s="3" t="str">
        <f>'Сводная ведомость'!B14</f>
        <v>Четвертнов Егор Андреевич</v>
      </c>
      <c r="D14" s="59"/>
      <c r="E14" s="59"/>
      <c r="F14" s="59"/>
      <c r="G14" s="59"/>
      <c r="H14" s="59">
        <v>1</v>
      </c>
      <c r="I14" s="59">
        <v>1</v>
      </c>
      <c r="J14" s="59"/>
      <c r="K14" s="59"/>
      <c r="L14" s="59"/>
      <c r="M14" s="59"/>
      <c r="N14" s="64"/>
      <c r="O14" s="64">
        <v>1</v>
      </c>
      <c r="P14" s="64"/>
      <c r="Q14" s="64"/>
      <c r="R14" s="64"/>
      <c r="S14" s="95"/>
      <c r="T14" s="32">
        <f t="shared" si="0"/>
        <v>3</v>
      </c>
    </row>
    <row r="15" spans="1:20">
      <c r="A15" s="122"/>
      <c r="B15" s="26">
        <v>5</v>
      </c>
      <c r="C15" s="3" t="str">
        <f>'Сводная ведомость'!B15</f>
        <v>Евдокимов Максим Сергеевич</v>
      </c>
      <c r="D15" s="59"/>
      <c r="E15" s="59"/>
      <c r="F15" s="59">
        <v>1</v>
      </c>
      <c r="G15" s="59"/>
      <c r="H15" s="59"/>
      <c r="I15" s="59"/>
      <c r="J15" s="59">
        <v>1</v>
      </c>
      <c r="K15" s="59"/>
      <c r="L15" s="59"/>
      <c r="M15" s="59"/>
      <c r="N15" s="64">
        <v>1</v>
      </c>
      <c r="O15" s="64"/>
      <c r="P15" s="64"/>
      <c r="Q15" s="64"/>
      <c r="R15" s="64"/>
      <c r="S15" s="95"/>
      <c r="T15" s="32">
        <f t="shared" si="0"/>
        <v>3</v>
      </c>
    </row>
    <row r="16" spans="1:20">
      <c r="A16" s="122"/>
      <c r="B16" s="26">
        <v>6</v>
      </c>
      <c r="C16" s="3" t="str">
        <f>'Сводная ведомость'!B16</f>
        <v>Евдокимов Данил Сергеевич</v>
      </c>
      <c r="D16" s="59"/>
      <c r="E16" s="59">
        <v>1</v>
      </c>
      <c r="F16" s="59"/>
      <c r="G16" s="59"/>
      <c r="H16" s="59"/>
      <c r="I16" s="59"/>
      <c r="J16" s="59"/>
      <c r="K16" s="59"/>
      <c r="L16" s="59">
        <v>1</v>
      </c>
      <c r="M16" s="59"/>
      <c r="N16" s="64"/>
      <c r="O16" s="64"/>
      <c r="P16" s="64"/>
      <c r="Q16" s="64">
        <v>1</v>
      </c>
      <c r="R16" s="64"/>
      <c r="S16" s="95"/>
      <c r="T16" s="32">
        <f t="shared" si="0"/>
        <v>3</v>
      </c>
    </row>
    <row r="17" spans="1:20">
      <c r="A17" s="122"/>
      <c r="B17" s="26">
        <v>7</v>
      </c>
      <c r="C17" s="3" t="str">
        <f>'Сводная ведомость'!B18</f>
        <v>Зинченко Сергей Иванович</v>
      </c>
      <c r="D17" s="59"/>
      <c r="E17" s="59"/>
      <c r="F17" s="59"/>
      <c r="G17" s="59"/>
      <c r="H17" s="59">
        <v>1</v>
      </c>
      <c r="I17" s="59"/>
      <c r="J17" s="59"/>
      <c r="K17" s="59"/>
      <c r="L17" s="59"/>
      <c r="M17" s="59">
        <v>1</v>
      </c>
      <c r="N17" s="64"/>
      <c r="O17" s="64"/>
      <c r="P17" s="64"/>
      <c r="Q17" s="64"/>
      <c r="R17" s="64">
        <v>1</v>
      </c>
      <c r="S17" s="95"/>
      <c r="T17" s="32">
        <f t="shared" si="0"/>
        <v>3</v>
      </c>
    </row>
    <row r="18" spans="1:20">
      <c r="A18" s="123"/>
      <c r="B18" s="27">
        <v>8</v>
      </c>
      <c r="C18" s="4" t="str">
        <f>'Сводная ведомость'!B19</f>
        <v>Лещенко Николай Михайлович</v>
      </c>
      <c r="D18" s="60"/>
      <c r="E18" s="60"/>
      <c r="F18" s="60"/>
      <c r="G18" s="60">
        <v>1</v>
      </c>
      <c r="H18" s="60"/>
      <c r="I18" s="60"/>
      <c r="J18" s="60"/>
      <c r="K18" s="60"/>
      <c r="L18" s="60">
        <v>1</v>
      </c>
      <c r="M18" s="60"/>
      <c r="N18" s="65"/>
      <c r="O18" s="65"/>
      <c r="P18" s="65"/>
      <c r="Q18" s="65">
        <v>1</v>
      </c>
      <c r="R18" s="65"/>
      <c r="S18" s="95"/>
      <c r="T18" s="33">
        <f t="shared" si="0"/>
        <v>3</v>
      </c>
    </row>
    <row r="19" spans="1:20">
      <c r="A19" s="121" t="e">
        <f>'Сводная ведомость'!A20:A25</f>
        <v>#VALUE!</v>
      </c>
      <c r="B19" s="25">
        <v>9</v>
      </c>
      <c r="C19" s="2">
        <f>'Сводная ведомость'!B20</f>
        <v>0</v>
      </c>
      <c r="D19" s="58"/>
      <c r="E19" s="58">
        <v>1</v>
      </c>
      <c r="F19" s="58"/>
      <c r="G19" s="58"/>
      <c r="H19" s="58"/>
      <c r="I19" s="58"/>
      <c r="J19" s="58"/>
      <c r="K19" s="58"/>
      <c r="L19" s="58"/>
      <c r="M19" s="58">
        <v>1</v>
      </c>
      <c r="N19" s="63"/>
      <c r="O19" s="63"/>
      <c r="P19" s="63">
        <v>1</v>
      </c>
      <c r="Q19" s="63"/>
      <c r="R19" s="63"/>
      <c r="S19" s="90"/>
      <c r="T19" s="32">
        <f t="shared" si="0"/>
        <v>3</v>
      </c>
    </row>
    <row r="20" spans="1:20">
      <c r="A20" s="122"/>
      <c r="B20" s="26">
        <v>10</v>
      </c>
      <c r="C20" s="3">
        <f>'Сводная ведомость'!B21</f>
        <v>0</v>
      </c>
      <c r="D20" s="59"/>
      <c r="E20" s="59"/>
      <c r="F20" s="59"/>
      <c r="G20" s="59">
        <v>1</v>
      </c>
      <c r="H20" s="59"/>
      <c r="I20" s="59"/>
      <c r="J20" s="59">
        <v>1</v>
      </c>
      <c r="K20" s="59"/>
      <c r="L20" s="59"/>
      <c r="M20" s="59"/>
      <c r="N20" s="64">
        <v>1</v>
      </c>
      <c r="O20" s="64"/>
      <c r="P20" s="64"/>
      <c r="Q20" s="64"/>
      <c r="R20" s="64"/>
      <c r="S20" s="95"/>
      <c r="T20" s="32">
        <f t="shared" si="0"/>
        <v>3</v>
      </c>
    </row>
    <row r="21" spans="1:20">
      <c r="A21" s="122"/>
      <c r="B21" s="26"/>
      <c r="C21" s="3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4"/>
      <c r="O21" s="64"/>
      <c r="P21" s="64"/>
      <c r="Q21" s="64"/>
      <c r="R21" s="64"/>
      <c r="S21" s="95"/>
      <c r="T21" s="32"/>
    </row>
    <row r="22" spans="1:20">
      <c r="A22" s="122"/>
      <c r="B22" s="26"/>
      <c r="C22" s="3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4"/>
      <c r="O22" s="64"/>
      <c r="P22" s="64"/>
      <c r="Q22" s="64"/>
      <c r="R22" s="64"/>
      <c r="S22" s="95"/>
      <c r="T22" s="32"/>
    </row>
    <row r="23" spans="1:20">
      <c r="A23" s="122"/>
      <c r="B23" s="26"/>
      <c r="C23" s="3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4"/>
      <c r="O23" s="64"/>
      <c r="P23" s="64"/>
      <c r="Q23" s="64"/>
      <c r="R23" s="64"/>
      <c r="S23" s="95"/>
      <c r="T23" s="32"/>
    </row>
    <row r="24" spans="1:20">
      <c r="A24" s="123"/>
      <c r="B24" s="27"/>
      <c r="C24" s="4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5"/>
      <c r="O24" s="65"/>
      <c r="P24" s="65"/>
      <c r="Q24" s="65"/>
      <c r="R24" s="65"/>
      <c r="S24" s="96"/>
      <c r="T24" s="33"/>
    </row>
    <row r="25" spans="1:20">
      <c r="A25" s="121" t="e">
        <f>'Сводная ведомость'!A32:A37</f>
        <v>#VALUE!</v>
      </c>
      <c r="B25" s="25">
        <v>11</v>
      </c>
      <c r="C25" s="2" t="str">
        <f>'Сводная ведомость'!B32</f>
        <v>Тимофеев Руслан Александрович</v>
      </c>
      <c r="D25" s="58">
        <v>1</v>
      </c>
      <c r="E25" s="58"/>
      <c r="F25" s="58"/>
      <c r="G25" s="58"/>
      <c r="H25" s="58"/>
      <c r="I25" s="58"/>
      <c r="J25" s="58"/>
      <c r="K25" s="58">
        <v>1</v>
      </c>
      <c r="L25" s="58"/>
      <c r="M25" s="58"/>
      <c r="N25" s="63"/>
      <c r="O25" s="63"/>
      <c r="P25" s="63">
        <v>1</v>
      </c>
      <c r="Q25" s="63"/>
      <c r="R25" s="63"/>
      <c r="S25" s="90"/>
      <c r="T25" s="32">
        <f t="shared" si="0"/>
        <v>3</v>
      </c>
    </row>
    <row r="26" spans="1:20">
      <c r="A26" s="122"/>
      <c r="B26" s="26">
        <v>12</v>
      </c>
      <c r="C26" s="3" t="str">
        <f>'Сводная ведомость'!B33</f>
        <v>Коваленко Сергей</v>
      </c>
      <c r="D26" s="59"/>
      <c r="E26" s="59">
        <v>1</v>
      </c>
      <c r="F26" s="59"/>
      <c r="G26" s="59"/>
      <c r="H26" s="59"/>
      <c r="I26" s="59">
        <v>1</v>
      </c>
      <c r="J26" s="59"/>
      <c r="K26" s="59"/>
      <c r="L26" s="59"/>
      <c r="M26" s="59"/>
      <c r="N26" s="64"/>
      <c r="O26" s="64"/>
      <c r="P26" s="64"/>
      <c r="Q26" s="64"/>
      <c r="R26" s="64">
        <v>1</v>
      </c>
      <c r="S26" s="95"/>
      <c r="T26" s="32">
        <f t="shared" si="0"/>
        <v>3</v>
      </c>
    </row>
    <row r="27" spans="1:20">
      <c r="A27" s="122"/>
      <c r="B27" s="26">
        <v>13</v>
      </c>
      <c r="C27" s="3" t="str">
        <f>'Сводная ведомость'!B34</f>
        <v>Ляшенко Степан</v>
      </c>
      <c r="D27" s="59"/>
      <c r="E27" s="59"/>
      <c r="F27" s="59">
        <v>1</v>
      </c>
      <c r="G27" s="59"/>
      <c r="H27" s="59"/>
      <c r="I27" s="59"/>
      <c r="J27" s="59">
        <v>1</v>
      </c>
      <c r="K27" s="59"/>
      <c r="L27" s="59"/>
      <c r="M27" s="59"/>
      <c r="N27" s="64"/>
      <c r="O27" s="64">
        <v>1</v>
      </c>
      <c r="P27" s="64"/>
      <c r="Q27" s="64"/>
      <c r="R27" s="64"/>
      <c r="S27" s="95"/>
      <c r="T27" s="32">
        <f t="shared" si="0"/>
        <v>3</v>
      </c>
    </row>
    <row r="28" spans="1:20">
      <c r="A28" s="122"/>
      <c r="B28" s="26">
        <v>14</v>
      </c>
      <c r="C28" s="3" t="str">
        <f>'Сводная ведомость'!B35</f>
        <v>Маринко Захар</v>
      </c>
      <c r="D28" s="59"/>
      <c r="E28" s="59"/>
      <c r="F28" s="59"/>
      <c r="G28" s="59">
        <v>1</v>
      </c>
      <c r="H28" s="59"/>
      <c r="I28" s="59"/>
      <c r="J28" s="59"/>
      <c r="K28" s="59"/>
      <c r="L28" s="59"/>
      <c r="M28" s="59">
        <v>1</v>
      </c>
      <c r="N28" s="64"/>
      <c r="O28" s="64"/>
      <c r="P28" s="64"/>
      <c r="Q28" s="64">
        <v>1</v>
      </c>
      <c r="R28" s="64"/>
      <c r="S28" s="95"/>
      <c r="T28" s="32">
        <f t="shared" si="0"/>
        <v>3</v>
      </c>
    </row>
    <row r="29" spans="1:20">
      <c r="A29" s="122"/>
      <c r="B29" s="26">
        <v>15</v>
      </c>
      <c r="C29" s="3">
        <f>'Сводная ведомость'!B36</f>
        <v>0</v>
      </c>
      <c r="D29" s="59"/>
      <c r="E29" s="59"/>
      <c r="F29" s="59"/>
      <c r="G29" s="59"/>
      <c r="H29" s="59">
        <v>1</v>
      </c>
      <c r="I29" s="59"/>
      <c r="J29" s="59"/>
      <c r="K29" s="59"/>
      <c r="L29" s="59">
        <v>1</v>
      </c>
      <c r="M29" s="59"/>
      <c r="N29" s="64"/>
      <c r="O29" s="64"/>
      <c r="P29" s="64"/>
      <c r="Q29" s="64"/>
      <c r="R29" s="64">
        <v>1</v>
      </c>
      <c r="S29" s="95"/>
      <c r="T29" s="32">
        <f t="shared" si="0"/>
        <v>3</v>
      </c>
    </row>
    <row r="30" spans="1:20">
      <c r="A30" s="123"/>
      <c r="B30" s="27"/>
      <c r="C30" s="4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5"/>
      <c r="O30" s="65"/>
      <c r="P30" s="65"/>
      <c r="Q30" s="65"/>
      <c r="R30" s="65"/>
      <c r="S30" s="96"/>
      <c r="T30" s="33"/>
    </row>
  </sheetData>
  <mergeCells count="12">
    <mergeCell ref="A1:P1"/>
    <mergeCell ref="A2:P2"/>
    <mergeCell ref="A3:P3"/>
    <mergeCell ref="A4:P4"/>
    <mergeCell ref="D5:H5"/>
    <mergeCell ref="I5:M5"/>
    <mergeCell ref="N5:R5"/>
    <mergeCell ref="T5:T6"/>
    <mergeCell ref="A7:A12"/>
    <mergeCell ref="A13:A18"/>
    <mergeCell ref="A19:A24"/>
    <mergeCell ref="A25:A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K29"/>
  <sheetViews>
    <sheetView topLeftCell="A10" workbookViewId="0">
      <selection activeCell="Q19" sqref="Q19"/>
    </sheetView>
  </sheetViews>
  <sheetFormatPr defaultRowHeight="15"/>
  <cols>
    <col min="1" max="1" width="1.85546875" customWidth="1"/>
    <col min="6" max="6" width="3.7109375" customWidth="1"/>
    <col min="11" max="11" width="11" customWidth="1"/>
  </cols>
  <sheetData>
    <row r="1" spans="2:11" ht="18.75"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2:11" ht="18.75">
      <c r="B2" s="133" t="s">
        <v>47</v>
      </c>
      <c r="C2" s="133"/>
      <c r="D2" s="133"/>
      <c r="E2" s="133"/>
      <c r="F2" s="133"/>
      <c r="G2" s="133"/>
      <c r="H2" s="133"/>
      <c r="I2" s="133"/>
      <c r="J2" s="133"/>
      <c r="K2" s="133"/>
    </row>
    <row r="3" spans="2:11" ht="15.75">
      <c r="B3" s="127" t="s">
        <v>70</v>
      </c>
      <c r="C3" s="127"/>
      <c r="D3" s="127"/>
      <c r="E3" s="127"/>
      <c r="F3" s="127"/>
      <c r="G3" s="127"/>
      <c r="H3" s="127"/>
      <c r="I3" s="127"/>
      <c r="J3" s="127"/>
      <c r="K3" s="127"/>
    </row>
    <row r="4" spans="2:11" ht="15.75">
      <c r="B4" s="127" t="s">
        <v>71</v>
      </c>
      <c r="C4" s="127"/>
      <c r="D4" s="127"/>
      <c r="E4" s="127"/>
      <c r="F4" s="127"/>
      <c r="G4" s="127"/>
      <c r="H4" s="127"/>
      <c r="I4" s="127"/>
      <c r="J4" s="127"/>
      <c r="K4" s="127"/>
    </row>
    <row r="5" spans="2:11" ht="15.75">
      <c r="B5" s="127" t="s">
        <v>91</v>
      </c>
      <c r="C5" s="127"/>
      <c r="D5" s="127"/>
      <c r="E5" s="127"/>
      <c r="F5" s="127"/>
      <c r="G5" s="127"/>
      <c r="H5" s="127"/>
      <c r="I5" s="127"/>
      <c r="J5" s="127"/>
      <c r="K5" s="127"/>
    </row>
    <row r="6" spans="2:11" ht="18.75"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2:11" ht="24" customHeight="1">
      <c r="B7" s="152" t="s">
        <v>48</v>
      </c>
      <c r="C7" s="147"/>
      <c r="D7" s="147"/>
      <c r="E7" s="147"/>
      <c r="F7" s="148"/>
      <c r="G7" s="157"/>
      <c r="H7" s="158"/>
      <c r="I7" s="158"/>
      <c r="J7" s="158"/>
      <c r="K7" s="159"/>
    </row>
    <row r="8" spans="2:11" ht="24" customHeight="1">
      <c r="B8" s="153"/>
      <c r="C8" s="154"/>
      <c r="D8" s="154"/>
      <c r="E8" s="154"/>
      <c r="F8" s="155"/>
      <c r="G8" s="160"/>
      <c r="H8" s="161"/>
      <c r="I8" s="161"/>
      <c r="J8" s="161"/>
      <c r="K8" s="162"/>
    </row>
    <row r="9" spans="2:11" ht="24" customHeight="1">
      <c r="B9" s="156"/>
      <c r="C9" s="150"/>
      <c r="D9" s="150"/>
      <c r="E9" s="150"/>
      <c r="F9" s="151"/>
      <c r="G9" s="163"/>
      <c r="H9" s="164"/>
      <c r="I9" s="164"/>
      <c r="J9" s="164"/>
      <c r="K9" s="165"/>
    </row>
    <row r="10" spans="2:11" ht="22.5" customHeight="1">
      <c r="B10" s="146" t="s">
        <v>49</v>
      </c>
      <c r="C10" s="135"/>
      <c r="D10" s="135"/>
      <c r="E10" s="135"/>
      <c r="F10" s="136"/>
      <c r="G10" s="146"/>
      <c r="H10" s="147"/>
      <c r="I10" s="147"/>
      <c r="J10" s="147"/>
      <c r="K10" s="148"/>
    </row>
    <row r="11" spans="2:11" ht="22.5" customHeight="1">
      <c r="B11" s="137"/>
      <c r="C11" s="138"/>
      <c r="D11" s="138"/>
      <c r="E11" s="138"/>
      <c r="F11" s="139"/>
      <c r="G11" s="149"/>
      <c r="H11" s="150"/>
      <c r="I11" s="150"/>
      <c r="J11" s="150"/>
      <c r="K11" s="151"/>
    </row>
    <row r="12" spans="2:11" ht="22.5" customHeight="1">
      <c r="B12" s="146" t="s">
        <v>52</v>
      </c>
      <c r="C12" s="135"/>
      <c r="D12" s="135"/>
      <c r="E12" s="135"/>
      <c r="F12" s="136"/>
      <c r="G12" s="146" t="s">
        <v>51</v>
      </c>
      <c r="H12" s="147"/>
      <c r="I12" s="147"/>
      <c r="J12" s="147"/>
      <c r="K12" s="148"/>
    </row>
    <row r="13" spans="2:11" ht="22.5" customHeight="1">
      <c r="B13" s="137"/>
      <c r="C13" s="138"/>
      <c r="D13" s="138"/>
      <c r="E13" s="138"/>
      <c r="F13" s="139"/>
      <c r="G13" s="149"/>
      <c r="H13" s="150"/>
      <c r="I13" s="150"/>
      <c r="J13" s="150"/>
      <c r="K13" s="151"/>
    </row>
    <row r="14" spans="2:11" ht="22.5" customHeight="1">
      <c r="B14" s="134" t="s">
        <v>73</v>
      </c>
      <c r="C14" s="135"/>
      <c r="D14" s="135"/>
      <c r="E14" s="135"/>
      <c r="F14" s="136"/>
      <c r="G14" s="140"/>
      <c r="H14" s="141"/>
      <c r="I14" s="141"/>
      <c r="J14" s="141"/>
      <c r="K14" s="142"/>
    </row>
    <row r="15" spans="2:11" ht="22.5" customHeight="1">
      <c r="B15" s="137"/>
      <c r="C15" s="138"/>
      <c r="D15" s="138"/>
      <c r="E15" s="138"/>
      <c r="F15" s="139"/>
      <c r="G15" s="143"/>
      <c r="H15" s="144"/>
      <c r="I15" s="144"/>
      <c r="J15" s="144"/>
      <c r="K15" s="145"/>
    </row>
    <row r="16" spans="2:11" ht="22.5" customHeight="1">
      <c r="B16" s="134" t="s">
        <v>74</v>
      </c>
      <c r="C16" s="135"/>
      <c r="D16" s="135"/>
      <c r="E16" s="135"/>
      <c r="F16" s="136"/>
      <c r="G16" s="140"/>
      <c r="H16" s="141"/>
      <c r="I16" s="141"/>
      <c r="J16" s="141"/>
      <c r="K16" s="142"/>
    </row>
    <row r="17" spans="2:11" ht="22.5" customHeight="1">
      <c r="B17" s="137"/>
      <c r="C17" s="138"/>
      <c r="D17" s="138"/>
      <c r="E17" s="138"/>
      <c r="F17" s="139"/>
      <c r="G17" s="143"/>
      <c r="H17" s="144"/>
      <c r="I17" s="144"/>
      <c r="J17" s="144"/>
      <c r="K17" s="145"/>
    </row>
    <row r="18" spans="2:11" ht="34.5" customHeight="1">
      <c r="B18" s="169" t="s">
        <v>80</v>
      </c>
      <c r="C18" s="170"/>
      <c r="D18" s="170"/>
      <c r="E18" s="170"/>
      <c r="F18" s="171"/>
      <c r="G18" s="140"/>
      <c r="H18" s="141"/>
      <c r="I18" s="141"/>
      <c r="J18" s="141"/>
      <c r="K18" s="142"/>
    </row>
    <row r="19" spans="2:11" ht="22.5" customHeight="1">
      <c r="B19" s="172" t="s">
        <v>75</v>
      </c>
      <c r="C19" s="173"/>
      <c r="D19" s="173"/>
      <c r="E19" s="173"/>
      <c r="F19" s="174"/>
      <c r="G19" s="143"/>
      <c r="H19" s="144"/>
      <c r="I19" s="144"/>
      <c r="J19" s="144"/>
      <c r="K19" s="145"/>
    </row>
    <row r="20" spans="2:11" ht="22.5" customHeight="1">
      <c r="B20" s="175" t="s">
        <v>93</v>
      </c>
      <c r="C20" s="176"/>
      <c r="D20" s="176"/>
      <c r="E20" s="176"/>
      <c r="F20" s="177"/>
      <c r="G20" s="140"/>
      <c r="H20" s="141"/>
      <c r="I20" s="141"/>
      <c r="J20" s="141"/>
      <c r="K20" s="142"/>
    </row>
    <row r="21" spans="2:11" ht="22.5" customHeight="1">
      <c r="B21" s="178"/>
      <c r="C21" s="179"/>
      <c r="D21" s="179"/>
      <c r="E21" s="179"/>
      <c r="F21" s="180"/>
      <c r="G21" s="143"/>
      <c r="H21" s="144"/>
      <c r="I21" s="144"/>
      <c r="J21" s="144"/>
      <c r="K21" s="145"/>
    </row>
    <row r="22" spans="2:11" ht="18.75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 ht="18.75">
      <c r="B23" s="68"/>
      <c r="C23" s="70"/>
      <c r="G23" s="166"/>
      <c r="H23" s="166"/>
      <c r="I23" s="166"/>
      <c r="J23" s="72"/>
      <c r="K23" s="67"/>
    </row>
    <row r="24" spans="2:11" ht="18.75">
      <c r="B24" s="70"/>
      <c r="C24" s="70"/>
      <c r="D24" s="154" t="s">
        <v>53</v>
      </c>
      <c r="E24" s="154"/>
      <c r="F24" s="154"/>
      <c r="G24" s="167"/>
      <c r="H24" s="167"/>
      <c r="I24" s="167"/>
      <c r="J24" s="72"/>
      <c r="K24" s="67"/>
    </row>
    <row r="25" spans="2:11" ht="18.75">
      <c r="B25" s="70"/>
      <c r="C25" s="70"/>
      <c r="D25" s="71"/>
      <c r="E25" s="71"/>
      <c r="F25" s="71"/>
      <c r="G25" s="69"/>
      <c r="H25" s="69"/>
      <c r="I25" s="69"/>
      <c r="J25" s="72"/>
      <c r="K25" s="67"/>
    </row>
    <row r="26" spans="2:11" ht="18.75">
      <c r="B26" s="67"/>
      <c r="C26" s="67"/>
      <c r="D26" s="67"/>
      <c r="E26" s="67"/>
      <c r="F26" s="67"/>
      <c r="G26" s="68"/>
      <c r="H26" s="68"/>
      <c r="I26" s="67"/>
      <c r="J26" s="67"/>
      <c r="K26" s="67"/>
    </row>
    <row r="27" spans="2:11" ht="18.75">
      <c r="B27" s="168" t="s">
        <v>63</v>
      </c>
      <c r="C27" s="168"/>
      <c r="D27" s="168"/>
      <c r="E27" s="168"/>
      <c r="F27" s="168"/>
      <c r="G27" s="73"/>
      <c r="H27" s="73"/>
      <c r="I27" s="73"/>
      <c r="J27" s="73"/>
      <c r="K27" s="73"/>
    </row>
    <row r="28" spans="2:11" ht="18.75">
      <c r="B28" s="67"/>
      <c r="C28" s="67"/>
      <c r="D28" s="67"/>
      <c r="E28" s="67"/>
      <c r="F28" s="67"/>
      <c r="G28" s="67"/>
      <c r="H28" s="120" t="s">
        <v>92</v>
      </c>
      <c r="I28" s="67"/>
      <c r="J28" s="74" t="s">
        <v>55</v>
      </c>
      <c r="K28" s="67"/>
    </row>
    <row r="29" spans="2:11" ht="18.75">
      <c r="B29" s="67"/>
      <c r="C29" s="67"/>
      <c r="D29" s="67"/>
      <c r="E29" s="67"/>
      <c r="F29" s="67"/>
      <c r="G29" s="67"/>
      <c r="H29" s="67"/>
      <c r="I29" s="67"/>
      <c r="J29" s="67"/>
      <c r="K29" s="67"/>
    </row>
  </sheetData>
  <mergeCells count="25">
    <mergeCell ref="D24:F24"/>
    <mergeCell ref="G23:I24"/>
    <mergeCell ref="B10:F11"/>
    <mergeCell ref="G10:K11"/>
    <mergeCell ref="B27:F27"/>
    <mergeCell ref="B18:F18"/>
    <mergeCell ref="G18:K19"/>
    <mergeCell ref="B19:F19"/>
    <mergeCell ref="B20:F20"/>
    <mergeCell ref="G20:K21"/>
    <mergeCell ref="B21:F21"/>
    <mergeCell ref="G14:K15"/>
    <mergeCell ref="B2:K2"/>
    <mergeCell ref="B3:K3"/>
    <mergeCell ref="B4:K4"/>
    <mergeCell ref="B5:K5"/>
    <mergeCell ref="B16:F17"/>
    <mergeCell ref="G16:K17"/>
    <mergeCell ref="B12:F13"/>
    <mergeCell ref="G12:K13"/>
    <mergeCell ref="B14:F15"/>
    <mergeCell ref="B7:F9"/>
    <mergeCell ref="G7:K7"/>
    <mergeCell ref="G8:K8"/>
    <mergeCell ref="G9:K9"/>
  </mergeCells>
  <pageMargins left="0.70866141732283472" right="0.39370078740157483" top="0.59055118110236227" bottom="0.59055118110236227" header="0" footer="0"/>
  <pageSetup paperSize="9" orientation="portrait" horizontalDpi="12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G14"/>
  <sheetViews>
    <sheetView workbookViewId="0">
      <selection activeCell="H11" sqref="H11:I11"/>
    </sheetView>
  </sheetViews>
  <sheetFormatPr defaultRowHeight="15.75"/>
  <cols>
    <col min="1" max="1" width="3" style="1" customWidth="1"/>
    <col min="2" max="2" width="6" style="1" customWidth="1"/>
    <col min="3" max="3" width="19" style="83" customWidth="1"/>
    <col min="4" max="4" width="27.42578125" style="1" customWidth="1"/>
    <col min="5" max="5" width="17.28515625" style="1" customWidth="1"/>
    <col min="6" max="6" width="14.42578125" style="1" customWidth="1"/>
    <col min="7" max="16384" width="9.140625" style="1"/>
  </cols>
  <sheetData>
    <row r="2" spans="2:7">
      <c r="B2" s="127" t="s">
        <v>56</v>
      </c>
      <c r="C2" s="127"/>
      <c r="D2" s="127"/>
      <c r="E2" s="127"/>
      <c r="F2" s="127"/>
      <c r="G2" s="75"/>
    </row>
    <row r="3" spans="2:7">
      <c r="B3" s="127" t="s">
        <v>57</v>
      </c>
      <c r="C3" s="127"/>
      <c r="D3" s="127"/>
      <c r="E3" s="127"/>
      <c r="F3" s="127"/>
      <c r="G3" s="75"/>
    </row>
    <row r="4" spans="2:7">
      <c r="B4" s="127" t="s">
        <v>58</v>
      </c>
      <c r="C4" s="127"/>
      <c r="D4" s="127"/>
      <c r="E4" s="127"/>
      <c r="F4" s="127"/>
      <c r="G4" s="75"/>
    </row>
    <row r="5" spans="2:7">
      <c r="B5" s="127" t="s">
        <v>72</v>
      </c>
      <c r="C5" s="127"/>
      <c r="D5" s="127"/>
      <c r="E5" s="127"/>
      <c r="F5" s="127"/>
      <c r="G5" s="75"/>
    </row>
    <row r="6" spans="2:7">
      <c r="C6" s="43"/>
    </row>
    <row r="7" spans="2:7" ht="31.5">
      <c r="B7" s="76" t="s">
        <v>59</v>
      </c>
      <c r="C7" s="7" t="s">
        <v>60</v>
      </c>
      <c r="D7" s="7" t="s">
        <v>61</v>
      </c>
      <c r="E7" s="7" t="s">
        <v>62</v>
      </c>
      <c r="F7" s="7" t="s">
        <v>3</v>
      </c>
    </row>
    <row r="8" spans="2:7" ht="31.5">
      <c r="B8" s="7">
        <v>1</v>
      </c>
      <c r="C8" s="77" t="s">
        <v>63</v>
      </c>
      <c r="D8" s="78" t="s">
        <v>64</v>
      </c>
      <c r="E8" s="78" t="s">
        <v>65</v>
      </c>
      <c r="F8" s="79" t="s">
        <v>4</v>
      </c>
    </row>
    <row r="9" spans="2:7" ht="31.5">
      <c r="B9" s="7">
        <v>2</v>
      </c>
      <c r="C9" s="77" t="s">
        <v>63</v>
      </c>
      <c r="D9" s="78"/>
      <c r="E9" s="78" t="s">
        <v>65</v>
      </c>
      <c r="F9" s="80" t="s">
        <v>4</v>
      </c>
    </row>
    <row r="10" spans="2:7" ht="31.5">
      <c r="B10" s="7">
        <v>3</v>
      </c>
      <c r="C10" s="77" t="s">
        <v>63</v>
      </c>
      <c r="D10" s="78" t="s">
        <v>5</v>
      </c>
      <c r="E10" s="78" t="s">
        <v>66</v>
      </c>
      <c r="F10" s="80" t="s">
        <v>67</v>
      </c>
    </row>
    <row r="11" spans="2:7" ht="31.5">
      <c r="B11" s="7">
        <v>4</v>
      </c>
      <c r="C11" s="81" t="s">
        <v>54</v>
      </c>
      <c r="D11" s="78" t="s">
        <v>68</v>
      </c>
      <c r="E11" s="78" t="s">
        <v>69</v>
      </c>
      <c r="F11" s="80" t="s">
        <v>67</v>
      </c>
    </row>
    <row r="12" spans="2:7">
      <c r="B12" s="82"/>
    </row>
    <row r="13" spans="2:7">
      <c r="C13" s="84"/>
      <c r="D13" s="85"/>
      <c r="E13" s="86"/>
      <c r="F13" s="87"/>
    </row>
    <row r="14" spans="2:7">
      <c r="C14" s="84"/>
      <c r="D14" s="85"/>
      <c r="E14" s="86"/>
      <c r="F14" s="87"/>
    </row>
  </sheetData>
  <mergeCells count="4">
    <mergeCell ref="B2:F2"/>
    <mergeCell ref="B3:F3"/>
    <mergeCell ref="B4:F4"/>
    <mergeCell ref="B5:F5"/>
  </mergeCells>
  <pageMargins left="0.70866141732283472" right="0.39370078740157483" top="0.39370078740157483" bottom="0.39370078740157483" header="0" footer="0"/>
  <pageSetup paperSize="9" orientation="portrait" horizontalDpi="12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Сводная ведомость</vt:lpstr>
      <vt:lpstr>1-й этап</vt:lpstr>
      <vt:lpstr>2-й этап</vt:lpstr>
      <vt:lpstr>3-й этап</vt:lpstr>
      <vt:lpstr>Протокол</vt:lpstr>
      <vt:lpstr>Судьи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2016-06-25T12:10:18Z</dcterms:modified>
</cp:coreProperties>
</file>